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36" i="8" l="1"/>
  <c r="D147" i="8" s="1"/>
  <c r="D41" i="8" s="1"/>
  <c r="D146" i="8"/>
  <c r="N115" i="8"/>
  <c r="M115" i="8"/>
  <c r="L115" i="8"/>
  <c r="K115" i="8"/>
  <c r="C117" i="8" s="1"/>
  <c r="A108" i="8"/>
  <c r="A109" i="8" s="1"/>
  <c r="A110" i="8" s="1"/>
  <c r="A111" i="8" s="1"/>
  <c r="A112" i="8" s="1"/>
  <c r="A113" i="8" s="1"/>
  <c r="A114" i="8" s="1"/>
  <c r="M57" i="8"/>
  <c r="L57" i="8"/>
  <c r="K57" i="8"/>
  <c r="C61" i="8" s="1"/>
  <c r="A52" i="8"/>
  <c r="A53" i="8" s="1"/>
  <c r="A54" i="8" s="1"/>
  <c r="A55" i="8" s="1"/>
  <c r="A56" i="8" s="1"/>
  <c r="A50" i="8"/>
  <c r="N49" i="8"/>
  <c r="N57" i="8" s="1"/>
  <c r="E24" i="8"/>
  <c r="C24" i="8"/>
  <c r="F22" i="8"/>
  <c r="E22" i="8"/>
  <c r="E146" i="8" l="1"/>
  <c r="D40" i="8"/>
  <c r="E40" i="8" s="1"/>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<sst xmlns="http://schemas.openxmlformats.org/spreadsheetml/2006/main" count="473" uniqueCount="261">
  <si>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</si>
  <si>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</si>
  <si>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</si>
  <si>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</si>
  <si>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</si>
  <si>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</si>
  <si>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</si>
  <si>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</si>
  <si>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</si>
  <si>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</si>
  <si>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</si>
  <si>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</si>
  <si>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</si>
  <si>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</si>
  <si>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</si>
  <si>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</si>
  <si>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</si>
  <si>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</si>
  <si>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</si>
  <si>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</si>
  <si>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</si>
  <si>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</si>
  <si>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</si>
  <si>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</si>
  <si>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</si>
  <si>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</si>
  <si>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</si>
  <si>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</si>
  <si>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</si>
  <si>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</si>
  <si>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</si>
  <si>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</si>
  <si>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</si>
  <si>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</si>
  <si>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</si>
  <si>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</si>
  <si>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</si>
  <si>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</si>
  <si>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</si>
  <si>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</si>
  <si>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</si>
  <si>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</si>
  <si>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</si>
  <si>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</si>
  <si>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</si>
  <si>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</si>
  <si>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</si>
  <si>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</si>
  <si>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</si>
  <si>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</si>
  <si>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</si>
  <si>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</si>
  <si>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</si>
  <si>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</si>
  <si>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</si>
  <si>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</si>
  <si>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</si>
  <si>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</si>
  <si>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</si>
  <si>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</si>
  <si>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</si>
  <si>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</si>
  <si>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</si>
  <si>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</si>
  <si>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</si>
  <si>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</si>
  <si>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</si>
  <si>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</si>
  <si>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</si>
  <si>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</si>
  <si>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</si>
  <si>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</si>
  <si>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</si>
  <si>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</si>
  <si>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</si>
  <si>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</si>
  <si>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</si>
  <si>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</si>
  <si>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</si>
  <si>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</si>
  <si>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</si>
  <si>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</si>
  <si>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</si>
  <si>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</si>
  <si>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</si>
  <si>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</si>
  <si>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</si>
  <si>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</si>
  <si>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</si>
  <si>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</si>
  <si>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</si>
  <si>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</si>
  <si>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</si>
  <si>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</si>
  <si>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</si>
  <si>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</si>
  <si>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</si>
  <si>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</si>
  <si>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</si>
  <si>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</si>
  <si>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</si>
  <si>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</si>
  <si>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</si>
  <si>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</si>
  <si>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</si>
  <si>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</si>
  <si>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</si>
  <si>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</si>
  <si>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</si>
  <si>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</si>
  <si>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</si>
  <si>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</si>
  <si>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</si>
  <si>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</si>
  <si>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</si>
  <si>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</si>
  <si>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</si>
  <si>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</si>
  <si>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</si>
  <si>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</si>
  <si>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</si>
  <si>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</si>
  <si>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</si>
  <si>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</si>
  <si>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</si>
  <si>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</si>
  <si>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</si>
  <si>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</si>
  <si>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</si>
  <si>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</si>
  <si>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</si>
  <si>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</si>
  <si>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</si>
  <si>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</si>
  <si>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</si>
  <si>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</si>
  <si>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</si>
  <si>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</si>
  <si>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</si>
  <si>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</si>
  <si>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</si>
  <si>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</si>
  <si>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</si>
  <si>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</si>
  <si>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</si>
  <si>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</si>
  <si>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</si>
  <si>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</si>
  <si>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</si>
  <si>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</si>
  <si>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</si>
  <si>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</si>
  <si>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</si>
  <si>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</si>
  <si>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</si>
  <si>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</si>
  <si>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</si>
  <si>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</si>
  <si>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</si>
  <si>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</si>
  <si>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</si>
  <si>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</si>
  <si>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</si>
  <si>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</si>
  <si>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</si>
  <si>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</si>
  <si>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</si>
  <si>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</si>
  <si>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CERTIFICAD DE CUMPLIMIENTO DE PAGO DE APORTES DE SEGURIDAD SOCIAL Y PARAFISCALES. FORMATO 2</t>
  </si>
  <si>
    <t>CERTIFICADO DE EXISTENCIA Y REPRESENTACIÓN LEGAL DEL PROPONENTE</t>
  </si>
  <si>
    <t xml:space="preserve">AUTORIZACION DEL REPRESENTANTE LEGAL Y/O APODERADO PARA PRESENTAR PROPUESTA O SUSCRIBIR EL CONTRATO (DE REQUERIRSE DE ACUERDO A LOS ESTATUTOS) </t>
  </si>
  <si>
    <t>PODER EN CASO DE QUE EL PROPONENTE ACTÚE A TRAVÉS DE APODERADO</t>
  </si>
  <si>
    <t xml:space="preserve">FOTOCOPIA DE LA CEDULA DE CIUDADANIA </t>
  </si>
  <si>
    <t>CONSULTA ANTECEDENTES PENALES DEL REPRESENTANTE LEGAL</t>
  </si>
  <si>
    <t>RESOLUCIÓN POR LA CUAL EL ICBF OTROGA O RECONOCE PERSONERÍA JURÍDICA EN LOS CASOS QUE APLIQUE</t>
  </si>
  <si>
    <t>DOCUMENTO DE CONSTITUCIÓN DEL CONSORCIO O UNIÓN TEMPORAL CUANDO APLIQUE FORMATO 4 - 5</t>
  </si>
  <si>
    <t>NO APLICA</t>
  </si>
  <si>
    <t>CARTA DE PRESENTACION DE LA PROPUESTA DONDE SE INDIQUE EL GRUPO O CRUPOS EN LOS QUE VA A PARTICIPAR FORMATO 1</t>
  </si>
  <si>
    <t xml:space="preserve">1 A 5 </t>
  </si>
  <si>
    <t xml:space="preserve"> X</t>
  </si>
  <si>
    <t>GRUPO 3</t>
  </si>
  <si>
    <t>27 A 33</t>
  </si>
  <si>
    <t>X</t>
  </si>
  <si>
    <t>40 A 44</t>
  </si>
  <si>
    <t>POLIZA N° 16 GU052149</t>
  </si>
  <si>
    <t>6 A 8</t>
  </si>
  <si>
    <t>9 A 17</t>
  </si>
  <si>
    <t>35 A 36</t>
  </si>
  <si>
    <t>24 A 26</t>
  </si>
  <si>
    <t>21 A 23</t>
  </si>
  <si>
    <t>19 A 20</t>
  </si>
  <si>
    <t>Reconocida por medio de Resolución 1277 de 1971 emanada el Ministerio de Justuicia, folios  37 y 38</t>
  </si>
  <si>
    <t>4 A 5</t>
  </si>
  <si>
    <r>
      <t>PROPONENTE No.</t>
    </r>
    <r>
      <rPr>
        <b/>
        <sz val="10"/>
        <color rgb="FFFF0000"/>
        <rFont val="Arial"/>
        <family val="2"/>
      </rPr>
      <t xml:space="preserve"> 12.  FE Y ALEGRIA DE COLOMBIA </t>
    </r>
  </si>
  <si>
    <t>FE Y ALEGRIA DE COLOMBIA</t>
  </si>
  <si>
    <t>860,031,909-2</t>
  </si>
  <si>
    <t xml:space="preserve">CUMPLE </t>
  </si>
  <si>
    <t>EL PROPONENTE CUMPLE ___X___ NO CUMPLE _______</t>
  </si>
  <si>
    <t xml:space="preserve">Objeto del contrato cumple con lo solicitado 
si/ no
</t>
  </si>
  <si>
    <t>INSTITUTO COLOMBIANO DE BIENESTAR FAMILIAR</t>
  </si>
  <si>
    <t>17-2012-0376</t>
  </si>
  <si>
    <t>17-2012-0194</t>
  </si>
  <si>
    <t>FONDO FINANCIERO DE PROYECTOS DE DESARROLLO FONADE</t>
  </si>
  <si>
    <t>2122348</t>
  </si>
  <si>
    <t>2111578</t>
  </si>
  <si>
    <t>341</t>
  </si>
  <si>
    <t>CDI FE Y ALEGRIA CAMPOAMOR</t>
  </si>
  <si>
    <t>CDI - INSTITUCIONAL SIN ARRIENDO</t>
  </si>
  <si>
    <t>Antigua Escuela Barrio Campo Amor. carrera 28 N° 29 A 08</t>
  </si>
  <si>
    <t>CDI FE Y ALEGRIA CARIBE</t>
  </si>
  <si>
    <t>carrera 12 calle 47 esquina El Caribe</t>
  </si>
  <si>
    <t>COMODATO MUNICIPIO DE MANIZALES</t>
  </si>
  <si>
    <r>
      <rPr>
        <b/>
        <sz val="9"/>
        <color theme="1"/>
        <rFont val="Calibri"/>
        <family val="2"/>
        <scheme val="minor"/>
      </rPr>
      <t>CUMPLE PROPORCION</t>
    </r>
    <r>
      <rPr>
        <b/>
        <sz val="9"/>
        <color rgb="FFFF0000"/>
        <rFont val="Calibri"/>
        <family val="2"/>
        <scheme val="minor"/>
      </rPr>
      <t xml:space="preserve"> TIEMPO</t>
    </r>
    <r>
      <rPr>
        <b/>
        <sz val="11"/>
        <color theme="1"/>
        <rFont val="Calibri"/>
        <family val="2"/>
        <scheme val="minor"/>
      </rPr>
      <t xml:space="preserve">
SI /NO</t>
    </r>
  </si>
  <si>
    <t>1/200</t>
  </si>
  <si>
    <t>VALENTINA TORO TORO</t>
  </si>
  <si>
    <t>LICENCIADA EN EDUCACIÓN CON ESPECIALIDAD EN ADMINISTRACION EDUCATIVA</t>
  </si>
  <si>
    <t>UNIVERSIDAD CATOLICA DE MANIZALES</t>
  </si>
  <si>
    <t>1. FE Y ALEGRIA</t>
  </si>
  <si>
    <t>1.- 02/06/2012 A 04/04/2012
04/07/2012 A 17/12/2012
16/01/2013 A 31/12/2013
16/01/2014 A 15/12/2014</t>
  </si>
  <si>
    <t>1. COORDINADORA</t>
  </si>
  <si>
    <t>ANGELA PATRICIA CUELLAR CARDENAS</t>
  </si>
  <si>
    <t>LICENCIADA EN EDUCACIÓN ESPECIAL CON ENFASIS EN RETARDO EN EL DESARROLLO</t>
  </si>
  <si>
    <t>UNIVERSIDAD DE MANIZALES</t>
  </si>
  <si>
    <t>1.CORPORACION DE LA SAGRADA FAMILIA
2. FE Y ALEGRIA COLOMBIA</t>
  </si>
  <si>
    <t>1.- 24/02/2003 A 19/12/2003
26/01/2004 A 17/12/2004
17/01/2005 A 15/12/2005
20/01/2006 A 19/12/2006
29/01/2007 A 30/11/2007
28/01/2008 A 30/11/2008
28/01/2009 A 15/12/2009
2.- 20/01/2010 A 15/12/2010
24/01/2011 A 15/12/2011
17/01/2012 A 15/12/2012
21/01/2013 A 31/12/2013
16/01/2014 A 15/12/2014</t>
  </si>
  <si>
    <t>1. DOCENTE DE PREESCOLAR
2. COORDINADORA</t>
  </si>
  <si>
    <t>APOYO PSICOSOCIAL</t>
  </si>
  <si>
    <t>GLORIA PATRICIA PINEDA LOPEZ</t>
  </si>
  <si>
    <t>TRABAJADORA SOCIAL</t>
  </si>
  <si>
    <t>1. FE Y ALEGRIA COLOMBIA
2. FE Y ALEGRIA</t>
  </si>
  <si>
    <t>1.- 10/02/2014 A 30/09/2014
2. PRIMER Y SEGUNDO SEMESTRE DE 2013 Y PRIMER SEMESTRE DE 2014</t>
  </si>
  <si>
    <t>1. TRABAJADORA SOCIAL
2. PRACTICA ACADEMICA</t>
  </si>
  <si>
    <t>JAQUELINE MARQUEZ CUERVO</t>
  </si>
  <si>
    <t>PROFESIONAL EN DESARROLLO FAMILIAR</t>
  </si>
  <si>
    <t>UNIVERSIDAD DE CALDAS</t>
  </si>
  <si>
    <t>1. COOASOBIEN
2.FE Y ALEGRIA COLOMBIA</t>
  </si>
  <si>
    <t xml:space="preserve">1.- 16/07/2012 A 31/12/2012
2.13/02/2013 A 31/12/2013
16/01/2014 A 30/09/2014 </t>
  </si>
  <si>
    <t>1. PSICOSOCIAL
2. PROFESIONAL EN DESARROLLO FAMILIAR</t>
  </si>
  <si>
    <t>EDUACIÓN NACIONAL FONDO DEL ICETEX</t>
  </si>
  <si>
    <t>FPI 17 628 305214</t>
  </si>
  <si>
    <t>NO ADJUNTA CERTIFICACIÓN DE EXPERIENCIA</t>
  </si>
  <si>
    <t>FPI 17628132010</t>
  </si>
  <si>
    <r>
      <rPr>
        <b/>
        <sz val="9"/>
        <color theme="1"/>
        <rFont val="Calibri"/>
        <family val="2"/>
        <scheme val="minor"/>
      </rPr>
      <t xml:space="preserve">CUMPLE PROPORCION </t>
    </r>
    <r>
      <rPr>
        <b/>
        <sz val="9"/>
        <color rgb="FFFF0000"/>
        <rFont val="Calibri"/>
        <family val="2"/>
        <scheme val="minor"/>
      </rPr>
      <t>TIEMPO</t>
    </r>
    <r>
      <rPr>
        <b/>
        <sz val="11"/>
        <color theme="1"/>
        <rFont val="Calibri"/>
        <family val="2"/>
        <scheme val="minor"/>
      </rPr>
      <t xml:space="preserve">
SI /NO</t>
    </r>
  </si>
  <si>
    <t>COORDINADOR GENERAL DEL PROYECTO POR CADA MIL CUPOS OFERTADOS O FRACIÓN INFERIOR</t>
  </si>
  <si>
    <t>1/1000</t>
  </si>
  <si>
    <t>DAISSY LORENA ALZATE MORENO</t>
  </si>
  <si>
    <t>1.- 10/08/2009 A 18/12/2009
20/01/2010 A 15/12/2010
24/01/2011 A 30/07/2011
17/01/2012 A 14/12/2012
21/01/2013 A 30/12/2013
13/01/2014 A 31/09/2014</t>
  </si>
  <si>
    <t>1. DIRECTORA CENTROS DE DESARROLLO COMUNITARIO LA AVANZADA</t>
  </si>
  <si>
    <t>NORMA YANETH CARDONA OROZCO</t>
  </si>
  <si>
    <t>PROFESIONAL EN FILOSOFIA Y LETRAS</t>
  </si>
  <si>
    <t>1.FE Y ALEGRIA
2. CRECE</t>
  </si>
  <si>
    <t>1.-24/01/2013 A 31/12/2013
25/03/2014 A 30/09/2014
2. 01/07/2013 A 20/03/2014</t>
  </si>
  <si>
    <t>1.COORDINADORA PEDAGOGICA
2. INVESTIGADORA</t>
  </si>
  <si>
    <t>1 por 5000</t>
  </si>
  <si>
    <t>JORGE ALEJANDRO CHICA SARMIENTO</t>
  </si>
  <si>
    <t>ADMINISTRADOR DE EMPRESAS</t>
  </si>
  <si>
    <t>UNIVERSIDAD NACIONAL DE COLOMBIA</t>
  </si>
  <si>
    <t>1. UNION TEMPORAL COMPAÑÍA DE JESUS COLEGIO SAN IGNACIO FE Y ALEGRIA PEREIRA</t>
  </si>
  <si>
    <t>1.-11/02/2014 A 30/09/2014</t>
  </si>
  <si>
    <t>1. ADMINISTRADOR</t>
  </si>
  <si>
    <t xml:space="preserve">Actualidad Ultimo semestre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</si>
</sst>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00"/>
  </numFmts>
  <fonts count="4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9"/>
      <color theme="1"/>
      <name val="Arial Narrow"/>
      <family val="2"/>
    </font>
    <font>
      <b/>
      <sz val="10"/>
      <color rgb="FFFF0000"/>
      <name val="Arial"/>
      <family val="2"/>
    </font>
    <font>
      <sz val="10"/>
      <color theme="1"/>
      <name val="Arial Narrow"/>
      <family val="2"/>
    </font>
    <font>
      <b/>
      <sz val="9"/>
      <color rgb="FFFF0000"/>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0">
    <xf numFmtId="0" fontId="0" fillId="0" borderId="0" xfId="0"/>
    <xf numFmtId="0" fontId="0" fillId="0" borderId="1" xfId="0" applyBorder="1"/>
    <xf numFmtId="0" fontId="0" fillId="0" borderId="1" xfId="0" applyBorder="1" applyAlignment="1"/>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8" fillId="7" borderId="35" xfId="0" applyFont="1" applyFill="1" applyBorder="1" applyAlignment="1">
      <alignment vertical="center" wrapText="1"/>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0" fillId="0" borderId="0" xfId="0" applyAlignment="1">
      <alignment horizontal="centerContinuous" vertical="justify"/>
    </xf>
    <xf numFmtId="0" fontId="6" fillId="0" borderId="0" xfId="0" applyFont="1"/>
    <xf numFmtId="0" fontId="25" fillId="6" borderId="1" xfId="0" applyFont="1" applyFill="1" applyBorder="1" applyAlignment="1">
      <alignment horizontal="center" vertical="center" wrapText="1"/>
    </xf>
    <xf numFmtId="0" fontId="0" fillId="0" borderId="1" xfId="0" applyBorder="1" applyAlignment="1">
      <alignment horizontal="center"/>
    </xf>
    <xf numFmtId="0" fontId="39" fillId="0" borderId="22" xfId="0" applyFont="1" applyBorder="1" applyAlignment="1">
      <alignment horizontal="center" vertical="center" wrapText="1"/>
    </xf>
    <xf numFmtId="0" fontId="39" fillId="7" borderId="22" xfId="0" applyFont="1" applyFill="1" applyBorder="1" applyAlignment="1">
      <alignment horizontal="justify" vertical="center" wrapText="1"/>
    </xf>
    <xf numFmtId="0" fontId="27" fillId="7" borderId="33" xfId="0" applyFont="1" applyFill="1" applyBorder="1" applyAlignment="1">
      <alignment vertical="center"/>
    </xf>
    <xf numFmtId="16" fontId="41" fillId="0" borderId="1" xfId="0" applyNumberFormat="1" applyFont="1" applyBorder="1" applyAlignment="1">
      <alignment horizontal="center" vertical="center"/>
    </xf>
    <xf numFmtId="0" fontId="41" fillId="0" borderId="1" xfId="0" applyFont="1" applyBorder="1" applyAlignment="1">
      <alignment horizontal="center" vertical="center"/>
    </xf>
    <xf numFmtId="0" fontId="41" fillId="7" borderId="22" xfId="0" applyFont="1" applyFill="1" applyBorder="1" applyAlignment="1">
      <alignment horizontal="center" vertical="center" wrapText="1"/>
    </xf>
    <xf numFmtId="17" fontId="39" fillId="0" borderId="22" xfId="0" applyNumberFormat="1" applyFont="1" applyBorder="1" applyAlignment="1">
      <alignment horizontal="center" vertical="center" wrapText="1"/>
    </xf>
    <xf numFmtId="0" fontId="41" fillId="0" borderId="22" xfId="0" applyFont="1" applyBorder="1" applyAlignment="1">
      <alignment horizontal="center" vertical="center" wrapText="1"/>
    </xf>
    <xf numFmtId="0" fontId="41" fillId="11" borderId="22" xfId="0" applyFont="1" applyFill="1" applyBorder="1" applyAlignment="1">
      <alignment horizontal="center" vertical="center" wrapText="1"/>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vertical="center" wrapText="1"/>
    </xf>
    <xf numFmtId="170"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0" fontId="30" fillId="0" borderId="1" xfId="0" applyFont="1" applyFill="1" applyBorder="1" applyAlignment="1">
      <alignment vertical="center"/>
    </xf>
    <xf numFmtId="14" fontId="0" fillId="0" borderId="1" xfId="0" applyNumberFormat="1" applyFill="1" applyBorder="1" applyAlignment="1">
      <alignment horizontal="center" vertical="center"/>
    </xf>
    <xf numFmtId="0" fontId="0" fillId="0"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30" fillId="0" borderId="1" xfId="0" applyFont="1" applyBorder="1" applyAlignment="1">
      <alignment horizontal="center" vertical="center" wrapText="1"/>
    </xf>
    <xf numFmtId="14" fontId="0" fillId="0" borderId="1" xfId="0" applyNumberFormat="1" applyBorder="1" applyAlignment="1">
      <alignment vertical="center"/>
    </xf>
    <xf numFmtId="0" fontId="0" fillId="0" borderId="1" xfId="0" applyBorder="1" applyAlignment="1">
      <alignment horizontal="center" vertical="center" wrapText="1"/>
    </xf>
    <xf numFmtId="17" fontId="0" fillId="0" borderId="1" xfId="0" applyNumberFormat="1"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xf>
    <xf numFmtId="0" fontId="41" fillId="0" borderId="1" xfId="0" applyFont="1" applyBorder="1" applyAlignment="1">
      <alignment horizontal="center"/>
    </xf>
    <xf numFmtId="0" fontId="39" fillId="7" borderId="19" xfId="0" applyFont="1" applyFill="1" applyBorder="1" applyAlignment="1">
      <alignment horizontal="left" vertical="justify"/>
    </xf>
    <xf numFmtId="0" fontId="39" fillId="7" borderId="20" xfId="0" applyFont="1" applyFill="1" applyBorder="1" applyAlignment="1">
      <alignment horizontal="left" vertical="justify"/>
    </xf>
    <xf numFmtId="0" fontId="39" fillId="7" borderId="21" xfId="0" applyFont="1" applyFill="1" applyBorder="1" applyAlignment="1">
      <alignment horizontal="left" vertical="justify"/>
    </xf>
    <xf numFmtId="0" fontId="39" fillId="7" borderId="22" xfId="0" applyFont="1" applyFill="1" applyBorder="1" applyAlignment="1">
      <alignment horizontal="left" vertical="justify"/>
    </xf>
    <xf numFmtId="0" fontId="39" fillId="7" borderId="23" xfId="0" applyFont="1" applyFill="1" applyBorder="1" applyAlignment="1">
      <alignment horizontal="left" vertical="justify"/>
    </xf>
    <xf numFmtId="0" fontId="39" fillId="7" borderId="24" xfId="0" applyFont="1" applyFill="1" applyBorder="1" applyAlignment="1">
      <alignment horizontal="left" vertical="justify"/>
    </xf>
    <xf numFmtId="0" fontId="0" fillId="4" borderId="1" xfId="0" applyFill="1" applyBorder="1" applyAlignment="1">
      <alignment horizontal="center" vertical="center"/>
    </xf>
    <xf numFmtId="0" fontId="39" fillId="0" borderId="22" xfId="0" applyFont="1" applyBorder="1" applyAlignment="1">
      <alignment horizontal="left" vertical="justify"/>
    </xf>
    <xf numFmtId="0" fontId="39" fillId="0" borderId="23" xfId="0" applyFont="1" applyBorder="1" applyAlignment="1">
      <alignment horizontal="left" vertical="justify"/>
    </xf>
    <xf numFmtId="0" fontId="39" fillId="0" borderId="24" xfId="0" applyFont="1" applyBorder="1" applyAlignment="1">
      <alignment horizontal="left" vertical="justify"/>
    </xf>
    <xf numFmtId="0" fontId="32" fillId="10" borderId="0" xfId="0" applyFont="1" applyFill="1" applyAlignment="1">
      <alignment horizontal="center"/>
    </xf>
    <xf numFmtId="0" fontId="31" fillId="0" borderId="0" xfId="0" applyFont="1" applyAlignment="1">
      <alignment horizontal="center" vertical="center"/>
    </xf>
    <xf numFmtId="0" fontId="0" fillId="0" borderId="1" xfId="0" applyBorder="1" applyAlignment="1">
      <alignment horizontal="center" wrapText="1"/>
    </xf>
    <xf numFmtId="0" fontId="25" fillId="6" borderId="1" xfId="0" applyFont="1" applyFill="1" applyBorder="1" applyAlignment="1">
      <alignment horizontal="center" vertical="center" wrapText="1"/>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38" fillId="0" borderId="0" xfId="0" applyFont="1" applyFill="1" applyBorder="1" applyAlignment="1" applyProtection="1">
      <alignment horizontal="center"/>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0" fillId="0" borderId="5" xfId="0" applyBorder="1" applyAlignment="1">
      <alignment horizontal="center" wrapText="1"/>
    </xf>
    <xf numFmtId="0" fontId="0" fillId="0" borderId="39" xfId="0" applyBorder="1" applyAlignment="1">
      <alignment horizontal="center" wrapText="1"/>
    </xf>
    <xf numFmtId="0" fontId="0" fillId="0" borderId="14" xfId="0" applyBorder="1" applyAlignment="1">
      <alignment horizontal="center" wrapText="1"/>
    </xf>
    <xf numFmtId="0" fontId="39" fillId="7" borderId="22" xfId="0" applyFont="1" applyFill="1" applyBorder="1" applyAlignment="1">
      <alignment horizontal="center" vertical="justify"/>
    </xf>
    <xf numFmtId="0" fontId="39" fillId="7" borderId="23" xfId="0" applyFont="1" applyFill="1" applyBorder="1" applyAlignment="1">
      <alignment horizontal="center" vertical="justify"/>
    </xf>
    <xf numFmtId="0" fontId="39" fillId="7" borderId="24" xfId="0" applyFont="1" applyFill="1" applyBorder="1" applyAlignment="1">
      <alignment horizontal="center" vertical="justify"/>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2" borderId="39"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0" fillId="0" borderId="1"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wrapText="1"/>
    </xf>
    <xf numFmtId="0" fontId="0" fillId="0" borderId="28" xfId="0" applyBorder="1"/>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8" fillId="7" borderId="29" xfId="0" applyFont="1" applyFill="1" applyBorder="1" applyAlignment="1">
      <alignment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topLeftCell="A4" zoomScale="75" zoomScaleNormal="75" workbookViewId="0">
      <selection activeCell="H33" sqref="H33:L3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79" t="s">
        <v>85</v>
      </c>
      <c r="B2" s="179"/>
      <c r="C2" s="179"/>
      <c r="D2" s="179"/>
      <c r="E2" s="179"/>
      <c r="F2" s="179"/>
      <c r="G2" s="179"/>
      <c r="H2" s="179"/>
      <c r="I2" s="179"/>
      <c r="J2" s="179"/>
      <c r="K2" s="179"/>
      <c r="L2" s="179"/>
    </row>
    <row r="4" spans="1:12" ht="16.5" x14ac:dyDescent="0.25">
      <c r="A4" s="163" t="s">
        <v>63</v>
      </c>
      <c r="B4" s="163"/>
      <c r="C4" s="163"/>
      <c r="D4" s="163"/>
      <c r="E4" s="163"/>
      <c r="F4" s="163"/>
      <c r="G4" s="163"/>
      <c r="H4" s="163"/>
      <c r="I4" s="163"/>
      <c r="J4" s="163"/>
      <c r="K4" s="163"/>
      <c r="L4" s="163"/>
    </row>
    <row r="5" spans="1:12" ht="16.5" x14ac:dyDescent="0.25">
      <c r="A5" s="50"/>
    </row>
    <row r="6" spans="1:12" ht="16.5" x14ac:dyDescent="0.25">
      <c r="A6" s="163" t="s">
        <v>146</v>
      </c>
      <c r="B6" s="163"/>
      <c r="C6" s="163"/>
      <c r="D6" s="163"/>
      <c r="E6" s="163"/>
      <c r="F6" s="163"/>
      <c r="G6" s="163"/>
      <c r="H6" s="163"/>
      <c r="I6" s="163"/>
      <c r="J6" s="163"/>
      <c r="K6" s="163"/>
      <c r="L6" s="163"/>
    </row>
    <row r="7" spans="1:12" ht="16.5" x14ac:dyDescent="0.25">
      <c r="A7" s="51"/>
    </row>
    <row r="8" spans="1:12" ht="109.5" customHeight="1" x14ac:dyDescent="0.25">
      <c r="A8" s="164" t="s">
        <v>147</v>
      </c>
      <c r="B8" s="164"/>
      <c r="C8" s="164"/>
      <c r="D8" s="164"/>
      <c r="E8" s="164"/>
      <c r="F8" s="164"/>
      <c r="G8" s="164"/>
      <c r="H8" s="164"/>
      <c r="I8" s="164"/>
      <c r="J8" s="164"/>
      <c r="K8" s="164"/>
      <c r="L8" s="164"/>
    </row>
    <row r="9" spans="1:12" ht="45.75" customHeight="1" x14ac:dyDescent="0.25">
      <c r="A9" s="164"/>
      <c r="B9" s="164"/>
      <c r="C9" s="164"/>
      <c r="D9" s="164"/>
      <c r="E9" s="164"/>
      <c r="F9" s="164"/>
      <c r="G9" s="164"/>
      <c r="H9" s="164"/>
      <c r="I9" s="164"/>
      <c r="J9" s="164"/>
      <c r="K9" s="164"/>
      <c r="L9" s="164"/>
    </row>
    <row r="10" spans="1:12" ht="28.5" customHeight="1" x14ac:dyDescent="0.25">
      <c r="A10" s="164" t="s">
        <v>88</v>
      </c>
      <c r="B10" s="164"/>
      <c r="C10" s="164"/>
      <c r="D10" s="164"/>
      <c r="E10" s="164"/>
      <c r="F10" s="164"/>
      <c r="G10" s="164"/>
      <c r="H10" s="164"/>
      <c r="I10" s="164"/>
      <c r="J10" s="164"/>
      <c r="K10" s="164"/>
      <c r="L10" s="164"/>
    </row>
    <row r="11" spans="1:12" ht="28.5" customHeight="1" x14ac:dyDescent="0.25">
      <c r="A11" s="164"/>
      <c r="B11" s="164"/>
      <c r="C11" s="164"/>
      <c r="D11" s="164"/>
      <c r="E11" s="164"/>
      <c r="F11" s="164"/>
      <c r="G11" s="164"/>
      <c r="H11" s="164"/>
      <c r="I11" s="164"/>
      <c r="J11" s="164"/>
      <c r="K11" s="164"/>
      <c r="L11" s="164"/>
    </row>
    <row r="12" spans="1:12" ht="15.75" thickBot="1" x14ac:dyDescent="0.3"/>
    <row r="13" spans="1:12" ht="15.75" thickBot="1" x14ac:dyDescent="0.3">
      <c r="A13" s="52" t="s">
        <v>64</v>
      </c>
      <c r="B13" s="165" t="s">
        <v>84</v>
      </c>
      <c r="C13" s="166"/>
      <c r="D13" s="166"/>
      <c r="E13" s="166"/>
      <c r="F13" s="166"/>
      <c r="G13" s="166"/>
      <c r="H13" s="166"/>
      <c r="I13" s="166"/>
      <c r="J13" s="166"/>
      <c r="K13" s="166"/>
      <c r="L13" s="166"/>
    </row>
    <row r="14" spans="1:12" s="67" customFormat="1" ht="25.5" customHeight="1" thickBot="1" x14ac:dyDescent="0.3">
      <c r="A14" s="53">
        <v>1</v>
      </c>
      <c r="B14" s="183" t="s">
        <v>163</v>
      </c>
      <c r="C14" s="184" t="s">
        <v>148</v>
      </c>
      <c r="D14" s="184" t="s">
        <v>148</v>
      </c>
      <c r="E14" s="184" t="s">
        <v>148</v>
      </c>
      <c r="F14" s="184" t="s">
        <v>148</v>
      </c>
      <c r="G14" s="184" t="s">
        <v>148</v>
      </c>
      <c r="H14" s="184" t="s">
        <v>148</v>
      </c>
      <c r="I14" s="184" t="s">
        <v>148</v>
      </c>
      <c r="J14" s="184" t="s">
        <v>148</v>
      </c>
      <c r="K14" s="184" t="s">
        <v>148</v>
      </c>
      <c r="L14" s="185" t="s">
        <v>148</v>
      </c>
    </row>
    <row r="15" spans="1:12" s="67" customFormat="1" ht="15.75" thickBot="1" x14ac:dyDescent="0.3">
      <c r="A15" s="53">
        <f>SUM(A14+1)</f>
        <v>2</v>
      </c>
      <c r="B15" s="183" t="s">
        <v>164</v>
      </c>
      <c r="C15" s="184" t="s">
        <v>149</v>
      </c>
      <c r="D15" s="184" t="s">
        <v>149</v>
      </c>
      <c r="E15" s="184" t="s">
        <v>149</v>
      </c>
      <c r="F15" s="184" t="s">
        <v>149</v>
      </c>
      <c r="G15" s="184" t="s">
        <v>149</v>
      </c>
      <c r="H15" s="184" t="s">
        <v>149</v>
      </c>
      <c r="I15" s="184" t="s">
        <v>149</v>
      </c>
      <c r="J15" s="184" t="s">
        <v>149</v>
      </c>
      <c r="K15" s="184" t="s">
        <v>149</v>
      </c>
      <c r="L15" s="185" t="s">
        <v>149</v>
      </c>
    </row>
    <row r="16" spans="1:12" s="67" customFormat="1" ht="15.75" thickBot="1" x14ac:dyDescent="0.3">
      <c r="A16" s="53">
        <f t="shared" ref="A16:A27" si="0">SUM(A15+1)</f>
        <v>3</v>
      </c>
      <c r="B16" s="183" t="s">
        <v>160</v>
      </c>
      <c r="C16" s="184" t="s">
        <v>150</v>
      </c>
      <c r="D16" s="184" t="s">
        <v>150</v>
      </c>
      <c r="E16" s="184" t="s">
        <v>150</v>
      </c>
      <c r="F16" s="184" t="s">
        <v>150</v>
      </c>
      <c r="G16" s="184" t="s">
        <v>150</v>
      </c>
      <c r="H16" s="184" t="s">
        <v>150</v>
      </c>
      <c r="I16" s="184" t="s">
        <v>150</v>
      </c>
      <c r="J16" s="184" t="s">
        <v>150</v>
      </c>
      <c r="K16" s="184" t="s">
        <v>150</v>
      </c>
      <c r="L16" s="185" t="s">
        <v>150</v>
      </c>
    </row>
    <row r="17" spans="1:14" s="67" customFormat="1" ht="15.75" thickBot="1" x14ac:dyDescent="0.3">
      <c r="A17" s="53">
        <f t="shared" si="0"/>
        <v>4</v>
      </c>
      <c r="B17" s="183" t="s">
        <v>161</v>
      </c>
      <c r="C17" s="184" t="s">
        <v>151</v>
      </c>
      <c r="D17" s="184" t="s">
        <v>151</v>
      </c>
      <c r="E17" s="184" t="s">
        <v>151</v>
      </c>
      <c r="F17" s="184" t="s">
        <v>151</v>
      </c>
      <c r="G17" s="184" t="s">
        <v>151</v>
      </c>
      <c r="H17" s="184" t="s">
        <v>151</v>
      </c>
      <c r="I17" s="184" t="s">
        <v>151</v>
      </c>
      <c r="J17" s="184" t="s">
        <v>151</v>
      </c>
      <c r="K17" s="184" t="s">
        <v>151</v>
      </c>
      <c r="L17" s="185" t="s">
        <v>151</v>
      </c>
    </row>
    <row r="18" spans="1:14" s="67" customFormat="1" ht="15.75" thickBot="1" x14ac:dyDescent="0.3">
      <c r="A18" s="53">
        <f t="shared" si="0"/>
        <v>5</v>
      </c>
      <c r="B18" s="183" t="s">
        <v>152</v>
      </c>
      <c r="C18" s="184" t="s">
        <v>152</v>
      </c>
      <c r="D18" s="184" t="s">
        <v>152</v>
      </c>
      <c r="E18" s="184" t="s">
        <v>152</v>
      </c>
      <c r="F18" s="184" t="s">
        <v>152</v>
      </c>
      <c r="G18" s="184" t="s">
        <v>152</v>
      </c>
      <c r="H18" s="184" t="s">
        <v>152</v>
      </c>
      <c r="I18" s="184" t="s">
        <v>152</v>
      </c>
      <c r="J18" s="184" t="s">
        <v>152</v>
      </c>
      <c r="K18" s="184" t="s">
        <v>152</v>
      </c>
      <c r="L18" s="185" t="s">
        <v>152</v>
      </c>
    </row>
    <row r="19" spans="1:14" s="67" customFormat="1" ht="15.75" thickBot="1" x14ac:dyDescent="0.3">
      <c r="A19" s="53">
        <f t="shared" si="0"/>
        <v>6</v>
      </c>
      <c r="B19" s="183" t="s">
        <v>153</v>
      </c>
      <c r="C19" s="184" t="s">
        <v>153</v>
      </c>
      <c r="D19" s="184" t="s">
        <v>153</v>
      </c>
      <c r="E19" s="184" t="s">
        <v>153</v>
      </c>
      <c r="F19" s="184" t="s">
        <v>153</v>
      </c>
      <c r="G19" s="184" t="s">
        <v>153</v>
      </c>
      <c r="H19" s="184" t="s">
        <v>153</v>
      </c>
      <c r="I19" s="184" t="s">
        <v>153</v>
      </c>
      <c r="J19" s="184" t="s">
        <v>153</v>
      </c>
      <c r="K19" s="184" t="s">
        <v>153</v>
      </c>
      <c r="L19" s="185" t="s">
        <v>153</v>
      </c>
    </row>
    <row r="20" spans="1:14" s="67" customFormat="1" ht="15.75" thickBot="1" x14ac:dyDescent="0.3">
      <c r="A20" s="53">
        <f t="shared" si="0"/>
        <v>7</v>
      </c>
      <c r="B20" s="183" t="s">
        <v>165</v>
      </c>
      <c r="C20" s="184" t="s">
        <v>154</v>
      </c>
      <c r="D20" s="184" t="s">
        <v>154</v>
      </c>
      <c r="E20" s="184" t="s">
        <v>154</v>
      </c>
      <c r="F20" s="184" t="s">
        <v>154</v>
      </c>
      <c r="G20" s="184" t="s">
        <v>154</v>
      </c>
      <c r="H20" s="184" t="s">
        <v>154</v>
      </c>
      <c r="I20" s="184" t="s">
        <v>154</v>
      </c>
      <c r="J20" s="184" t="s">
        <v>154</v>
      </c>
      <c r="K20" s="184" t="s">
        <v>154</v>
      </c>
      <c r="L20" s="185" t="s">
        <v>154</v>
      </c>
    </row>
    <row r="21" spans="1:14" ht="15.75" thickBot="1" x14ac:dyDescent="0.3">
      <c r="A21" s="53">
        <f t="shared" si="0"/>
        <v>8</v>
      </c>
      <c r="B21" s="183" t="s">
        <v>162</v>
      </c>
      <c r="C21" s="184" t="s">
        <v>155</v>
      </c>
      <c r="D21" s="184" t="s">
        <v>155</v>
      </c>
      <c r="E21" s="184" t="s">
        <v>155</v>
      </c>
      <c r="F21" s="184" t="s">
        <v>155</v>
      </c>
      <c r="G21" s="184" t="s">
        <v>155</v>
      </c>
      <c r="H21" s="184" t="s">
        <v>155</v>
      </c>
      <c r="I21" s="184" t="s">
        <v>155</v>
      </c>
      <c r="J21" s="184" t="s">
        <v>155</v>
      </c>
      <c r="K21" s="184" t="s">
        <v>155</v>
      </c>
      <c r="L21" s="185" t="s">
        <v>155</v>
      </c>
    </row>
    <row r="22" spans="1:14" ht="15.75" thickBot="1" x14ac:dyDescent="0.3">
      <c r="A22" s="53">
        <f t="shared" si="0"/>
        <v>9</v>
      </c>
      <c r="B22" s="186" t="s">
        <v>156</v>
      </c>
      <c r="C22" s="186"/>
      <c r="D22" s="186"/>
      <c r="E22" s="186"/>
      <c r="F22" s="186"/>
      <c r="G22" s="186"/>
      <c r="H22" s="186"/>
      <c r="I22" s="186"/>
      <c r="J22" s="186"/>
      <c r="K22" s="186"/>
      <c r="L22" s="186"/>
    </row>
    <row r="23" spans="1:14" ht="15.75" thickBot="1" x14ac:dyDescent="0.3">
      <c r="A23" s="53">
        <f t="shared" si="0"/>
        <v>10</v>
      </c>
      <c r="B23" s="186" t="s">
        <v>166</v>
      </c>
      <c r="C23" s="186"/>
      <c r="D23" s="186"/>
      <c r="E23" s="186"/>
      <c r="F23" s="186"/>
      <c r="G23" s="186"/>
      <c r="H23" s="186"/>
      <c r="I23" s="186"/>
      <c r="J23" s="186"/>
      <c r="K23" s="186"/>
      <c r="L23" s="186"/>
    </row>
    <row r="24" spans="1:14" s="67" customFormat="1" ht="15.75" thickBot="1" x14ac:dyDescent="0.3">
      <c r="A24" s="53">
        <f t="shared" si="0"/>
        <v>11</v>
      </c>
      <c r="B24" s="186" t="s">
        <v>167</v>
      </c>
      <c r="C24" s="186"/>
      <c r="D24" s="186"/>
      <c r="E24" s="186"/>
      <c r="F24" s="186"/>
      <c r="G24" s="186"/>
      <c r="H24" s="186"/>
      <c r="I24" s="186"/>
      <c r="J24" s="186"/>
      <c r="K24" s="186"/>
      <c r="L24" s="186"/>
      <c r="N24" s="126"/>
    </row>
    <row r="25" spans="1:14" s="67" customFormat="1" x14ac:dyDescent="0.25">
      <c r="A25" s="123">
        <f t="shared" si="0"/>
        <v>12</v>
      </c>
      <c r="B25" s="191" t="s">
        <v>157</v>
      </c>
      <c r="C25" s="191"/>
      <c r="D25" s="191"/>
      <c r="E25" s="191"/>
      <c r="F25" s="191"/>
      <c r="G25" s="191"/>
      <c r="H25" s="191"/>
      <c r="I25" s="191"/>
      <c r="J25" s="191"/>
      <c r="K25" s="191"/>
      <c r="L25" s="191"/>
    </row>
    <row r="26" spans="1:14" x14ac:dyDescent="0.25">
      <c r="A26" s="61">
        <f t="shared" si="0"/>
        <v>13</v>
      </c>
      <c r="B26" s="186" t="s">
        <v>158</v>
      </c>
      <c r="C26" s="186"/>
      <c r="D26" s="186"/>
      <c r="E26" s="186"/>
      <c r="F26" s="186"/>
      <c r="G26" s="186"/>
      <c r="H26" s="186"/>
      <c r="I26" s="186"/>
      <c r="J26" s="186"/>
      <c r="K26" s="186"/>
      <c r="L26" s="186"/>
    </row>
    <row r="27" spans="1:14" s="122" customFormat="1" x14ac:dyDescent="0.25">
      <c r="A27" s="61">
        <f t="shared" si="0"/>
        <v>14</v>
      </c>
      <c r="B27" s="186" t="s">
        <v>159</v>
      </c>
      <c r="C27" s="186"/>
      <c r="D27" s="186"/>
      <c r="E27" s="186"/>
      <c r="F27" s="186"/>
      <c r="G27" s="186"/>
      <c r="H27" s="186"/>
      <c r="I27" s="186"/>
      <c r="J27" s="186"/>
      <c r="K27" s="186"/>
      <c r="L27" s="186"/>
    </row>
    <row r="28" spans="1:14" s="122" customFormat="1" x14ac:dyDescent="0.25">
      <c r="A28" s="55"/>
      <c r="B28" s="55"/>
      <c r="C28" s="55"/>
      <c r="D28" s="55"/>
      <c r="E28" s="192"/>
      <c r="F28" s="192"/>
      <c r="G28" s="192"/>
      <c r="H28" s="192"/>
      <c r="I28" s="192"/>
      <c r="J28" s="192"/>
      <c r="K28" s="192"/>
      <c r="L28" s="192"/>
      <c r="M28" s="192"/>
      <c r="N28" s="192"/>
    </row>
    <row r="29" spans="1:14" s="122" customFormat="1" x14ac:dyDescent="0.25">
      <c r="A29" s="124"/>
      <c r="B29" s="55"/>
      <c r="C29" s="55"/>
      <c r="D29" s="55"/>
      <c r="E29" s="190"/>
      <c r="F29" s="190"/>
      <c r="G29" s="190"/>
      <c r="H29" s="190"/>
      <c r="I29" s="190"/>
      <c r="J29" s="190"/>
      <c r="K29" s="190"/>
      <c r="L29" s="190"/>
      <c r="M29" s="190"/>
      <c r="N29" s="190"/>
    </row>
    <row r="30" spans="1:14" s="125" customFormat="1" ht="15" customHeight="1" x14ac:dyDescent="0.25">
      <c r="A30" s="180" t="s">
        <v>193</v>
      </c>
      <c r="B30" s="180"/>
      <c r="C30" s="180"/>
      <c r="D30" s="180"/>
      <c r="E30" s="180"/>
      <c r="F30" s="180"/>
      <c r="G30" s="180"/>
      <c r="H30" s="180"/>
      <c r="I30" s="180"/>
      <c r="J30" s="180"/>
      <c r="K30" s="180"/>
      <c r="L30" s="180"/>
    </row>
    <row r="31" spans="1:14" s="125" customFormat="1" x14ac:dyDescent="0.25">
      <c r="A31" s="67"/>
      <c r="B31" s="67"/>
      <c r="C31" s="67"/>
      <c r="D31" s="67"/>
      <c r="E31" s="67"/>
      <c r="F31" s="67"/>
      <c r="G31" s="67"/>
      <c r="H31" s="67"/>
      <c r="I31" s="67"/>
      <c r="J31" s="67"/>
      <c r="K31" s="67"/>
      <c r="L31" s="67"/>
    </row>
    <row r="32" spans="1:14" ht="27" customHeight="1" x14ac:dyDescent="0.25">
      <c r="A32" s="182" t="s">
        <v>65</v>
      </c>
      <c r="B32" s="182"/>
      <c r="C32" s="182"/>
      <c r="D32" s="182"/>
      <c r="E32" s="54" t="s">
        <v>66</v>
      </c>
      <c r="F32" s="127" t="s">
        <v>67</v>
      </c>
      <c r="G32" s="127" t="s">
        <v>68</v>
      </c>
      <c r="H32" s="182" t="s">
        <v>3</v>
      </c>
      <c r="I32" s="182"/>
      <c r="J32" s="182"/>
      <c r="K32" s="182"/>
      <c r="L32" s="182"/>
    </row>
    <row r="33" spans="1:12" s="67" customFormat="1" ht="30.75" customHeight="1" x14ac:dyDescent="0.25">
      <c r="A33" s="169" t="s">
        <v>177</v>
      </c>
      <c r="B33" s="170"/>
      <c r="C33" s="170"/>
      <c r="D33" s="171"/>
      <c r="E33" s="132" t="s">
        <v>178</v>
      </c>
      <c r="F33" s="133" t="s">
        <v>179</v>
      </c>
      <c r="G33" s="1"/>
      <c r="H33" s="175" t="s">
        <v>180</v>
      </c>
      <c r="I33" s="175"/>
      <c r="J33" s="175"/>
      <c r="K33" s="175"/>
      <c r="L33" s="175"/>
    </row>
    <row r="34" spans="1:12" s="67" customFormat="1" ht="35.25" customHeight="1" x14ac:dyDescent="0.25">
      <c r="A34" s="172" t="s">
        <v>168</v>
      </c>
      <c r="B34" s="173"/>
      <c r="C34" s="173"/>
      <c r="D34" s="174"/>
      <c r="E34" s="134" t="s">
        <v>181</v>
      </c>
      <c r="F34" s="133" t="s">
        <v>182</v>
      </c>
      <c r="G34" s="1"/>
      <c r="H34" s="167"/>
      <c r="I34" s="167"/>
      <c r="J34" s="167"/>
      <c r="K34" s="167"/>
      <c r="L34" s="167"/>
    </row>
    <row r="35" spans="1:12" s="67" customFormat="1" ht="24.75" customHeight="1" x14ac:dyDescent="0.25">
      <c r="A35" s="172" t="s">
        <v>121</v>
      </c>
      <c r="B35" s="173"/>
      <c r="C35" s="173"/>
      <c r="D35" s="174"/>
      <c r="E35" s="134" t="s">
        <v>183</v>
      </c>
      <c r="F35" s="133" t="s">
        <v>182</v>
      </c>
      <c r="G35" s="1"/>
      <c r="H35" s="167" t="s">
        <v>184</v>
      </c>
      <c r="I35" s="167"/>
      <c r="J35" s="167"/>
      <c r="K35" s="167"/>
      <c r="L35" s="167"/>
    </row>
    <row r="36" spans="1:12" s="67" customFormat="1" ht="27" customHeight="1" x14ac:dyDescent="0.25">
      <c r="A36" s="176" t="s">
        <v>169</v>
      </c>
      <c r="B36" s="177"/>
      <c r="C36" s="177"/>
      <c r="D36" s="178"/>
      <c r="E36" s="129" t="s">
        <v>185</v>
      </c>
      <c r="F36" s="128" t="s">
        <v>182</v>
      </c>
      <c r="G36" s="133"/>
      <c r="H36" s="168"/>
      <c r="I36" s="168"/>
      <c r="J36" s="168"/>
      <c r="K36" s="168"/>
      <c r="L36" s="168"/>
    </row>
    <row r="37" spans="1:12" s="67" customFormat="1" ht="20.25" customHeight="1" x14ac:dyDescent="0.25">
      <c r="A37" s="176" t="s">
        <v>87</v>
      </c>
      <c r="B37" s="177"/>
      <c r="C37" s="177"/>
      <c r="D37" s="178"/>
      <c r="E37" s="135"/>
      <c r="F37" s="128"/>
      <c r="G37" s="1"/>
      <c r="H37" s="187"/>
      <c r="I37" s="188"/>
      <c r="J37" s="188"/>
      <c r="K37" s="188"/>
      <c r="L37" s="189"/>
    </row>
    <row r="38" spans="1:12" s="67" customFormat="1" ht="28.5" customHeight="1" x14ac:dyDescent="0.25">
      <c r="A38" s="176" t="s">
        <v>170</v>
      </c>
      <c r="B38" s="177"/>
      <c r="C38" s="177"/>
      <c r="D38" s="178"/>
      <c r="E38" s="136" t="s">
        <v>186</v>
      </c>
      <c r="F38" s="133" t="s">
        <v>182</v>
      </c>
      <c r="G38" s="1"/>
      <c r="H38" s="181"/>
      <c r="I38" s="181"/>
      <c r="J38" s="181"/>
      <c r="K38" s="181"/>
      <c r="L38" s="181"/>
    </row>
    <row r="39" spans="1:12" s="67" customFormat="1" ht="28.5" customHeight="1" x14ac:dyDescent="0.25">
      <c r="A39" s="172" t="s">
        <v>171</v>
      </c>
      <c r="B39" s="173"/>
      <c r="C39" s="173"/>
      <c r="D39" s="174"/>
      <c r="E39" s="129">
        <v>34</v>
      </c>
      <c r="F39" s="128" t="s">
        <v>182</v>
      </c>
      <c r="G39" s="1"/>
      <c r="H39" s="187"/>
      <c r="I39" s="188"/>
      <c r="J39" s="188"/>
      <c r="K39" s="188"/>
      <c r="L39" s="189"/>
    </row>
    <row r="40" spans="1:12" s="67" customFormat="1" ht="15.75" customHeight="1" x14ac:dyDescent="0.25">
      <c r="A40" s="172" t="s">
        <v>69</v>
      </c>
      <c r="B40" s="173"/>
      <c r="C40" s="173"/>
      <c r="D40" s="174"/>
      <c r="E40" s="134">
        <v>18</v>
      </c>
      <c r="F40" s="133" t="s">
        <v>182</v>
      </c>
      <c r="G40" s="1"/>
      <c r="H40" s="167"/>
      <c r="I40" s="167"/>
      <c r="J40" s="167"/>
      <c r="K40" s="167"/>
      <c r="L40" s="167"/>
    </row>
    <row r="41" spans="1:12" s="67" customFormat="1" ht="19.5" customHeight="1" x14ac:dyDescent="0.25">
      <c r="A41" s="172" t="s">
        <v>172</v>
      </c>
      <c r="B41" s="173"/>
      <c r="C41" s="173"/>
      <c r="D41" s="174"/>
      <c r="E41" s="134" t="s">
        <v>187</v>
      </c>
      <c r="F41" s="133" t="s">
        <v>182</v>
      </c>
      <c r="G41" s="1"/>
      <c r="H41" s="167"/>
      <c r="I41" s="167"/>
      <c r="J41" s="167"/>
      <c r="K41" s="167"/>
      <c r="L41" s="167"/>
    </row>
    <row r="42" spans="1:12" s="67" customFormat="1" ht="27.75" customHeight="1" x14ac:dyDescent="0.25">
      <c r="A42" s="172" t="s">
        <v>70</v>
      </c>
      <c r="B42" s="173"/>
      <c r="C42" s="173"/>
      <c r="D42" s="174"/>
      <c r="E42" s="134" t="s">
        <v>188</v>
      </c>
      <c r="F42" s="133" t="s">
        <v>182</v>
      </c>
      <c r="G42" s="1"/>
      <c r="H42" s="167"/>
      <c r="I42" s="167"/>
      <c r="J42" s="167"/>
      <c r="K42" s="167"/>
      <c r="L42" s="167"/>
    </row>
    <row r="43" spans="1:12" s="67" customFormat="1" ht="61.5" customHeight="1" x14ac:dyDescent="0.25">
      <c r="A43" s="172" t="s">
        <v>71</v>
      </c>
      <c r="B43" s="173"/>
      <c r="C43" s="173"/>
      <c r="D43" s="174"/>
      <c r="E43" s="134" t="s">
        <v>189</v>
      </c>
      <c r="F43" s="133" t="s">
        <v>182</v>
      </c>
      <c r="G43" s="1"/>
      <c r="H43" s="167"/>
      <c r="I43" s="167"/>
      <c r="J43" s="167"/>
      <c r="K43" s="167"/>
      <c r="L43" s="167"/>
    </row>
    <row r="44" spans="1:12" s="67" customFormat="1" ht="17.25" customHeight="1" x14ac:dyDescent="0.25">
      <c r="A44" s="172" t="s">
        <v>173</v>
      </c>
      <c r="B44" s="173"/>
      <c r="C44" s="173"/>
      <c r="D44" s="174"/>
      <c r="E44" s="134" t="s">
        <v>190</v>
      </c>
      <c r="F44" s="133" t="s">
        <v>182</v>
      </c>
      <c r="G44" s="1"/>
      <c r="H44" s="167"/>
      <c r="I44" s="167"/>
      <c r="J44" s="167"/>
      <c r="K44" s="167"/>
      <c r="L44" s="167"/>
    </row>
    <row r="45" spans="1:12" s="67" customFormat="1" ht="30" customHeight="1" x14ac:dyDescent="0.25">
      <c r="A45" s="196" t="s">
        <v>174</v>
      </c>
      <c r="B45" s="197"/>
      <c r="C45" s="197"/>
      <c r="D45" s="198"/>
      <c r="E45" s="137"/>
      <c r="F45" s="133"/>
      <c r="G45" s="1"/>
      <c r="H45" s="193" t="s">
        <v>191</v>
      </c>
      <c r="I45" s="194"/>
      <c r="J45" s="194"/>
      <c r="K45" s="194"/>
      <c r="L45" s="195"/>
    </row>
    <row r="46" spans="1:12" s="67" customFormat="1" ht="24" customHeight="1" x14ac:dyDescent="0.25">
      <c r="A46" s="172" t="s">
        <v>89</v>
      </c>
      <c r="B46" s="173"/>
      <c r="C46" s="173"/>
      <c r="D46" s="174"/>
      <c r="E46" s="134" t="s">
        <v>192</v>
      </c>
      <c r="F46" s="133" t="s">
        <v>182</v>
      </c>
      <c r="G46" s="1"/>
      <c r="H46" s="187"/>
      <c r="I46" s="188"/>
      <c r="J46" s="188"/>
      <c r="K46" s="188"/>
      <c r="L46" s="189"/>
    </row>
    <row r="47" spans="1:12" s="67" customFormat="1" ht="28.5" customHeight="1" x14ac:dyDescent="0.25">
      <c r="A47" s="172" t="s">
        <v>175</v>
      </c>
      <c r="B47" s="173"/>
      <c r="C47" s="173"/>
      <c r="D47" s="174"/>
      <c r="E47" s="130"/>
      <c r="F47" s="128"/>
      <c r="G47" s="1"/>
      <c r="H47" s="167" t="s">
        <v>176</v>
      </c>
      <c r="I47" s="167"/>
      <c r="J47" s="167"/>
      <c r="K47" s="167"/>
      <c r="L47" s="167"/>
    </row>
  </sheetData>
  <sheetProtection algorithmName="SHA-512" hashValue="HfP/n7Ryt35NPyuHxRE7dZBpHw2sMhH929nnahKAR1e1ChBzudriYs+9gz53Oet1p+1eLQRWyib9/NE7GsZ3Ig==" saltValue="kKbwW2xr+7oKcdTuBJva5A==" spinCount="100000" sheet="1" objects="1" scenarios="1"/>
  <mergeCells count="55">
    <mergeCell ref="A47:D47"/>
    <mergeCell ref="H47:L47"/>
    <mergeCell ref="E29:N29"/>
    <mergeCell ref="B19:L19"/>
    <mergeCell ref="B20:L20"/>
    <mergeCell ref="B24:L24"/>
    <mergeCell ref="B25:L25"/>
    <mergeCell ref="E28:N28"/>
    <mergeCell ref="H45:L45"/>
    <mergeCell ref="A45:D45"/>
    <mergeCell ref="A46:D46"/>
    <mergeCell ref="A39:D39"/>
    <mergeCell ref="H39:L39"/>
    <mergeCell ref="A40:D40"/>
    <mergeCell ref="H42:L42"/>
    <mergeCell ref="H43:L43"/>
    <mergeCell ref="B14:L14"/>
    <mergeCell ref="B15:L15"/>
    <mergeCell ref="B16:L16"/>
    <mergeCell ref="B17:L17"/>
    <mergeCell ref="B18:L18"/>
    <mergeCell ref="H44:L44"/>
    <mergeCell ref="A42:D42"/>
    <mergeCell ref="A43:D43"/>
    <mergeCell ref="A44:D44"/>
    <mergeCell ref="H46:L4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34:L34"/>
    <mergeCell ref="H35:L35"/>
    <mergeCell ref="H36:L36"/>
    <mergeCell ref="A33:D33"/>
    <mergeCell ref="A34:D34"/>
    <mergeCell ref="A35:D35"/>
    <mergeCell ref="H33:L33"/>
    <mergeCell ref="A36:D36"/>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zoomScale="70" zoomScaleNormal="70" workbookViewId="0"/>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5703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5703125" style="3" bestFit="1" customWidth="1"/>
    <col min="17" max="17" width="14.57031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99" t="s">
        <v>61</v>
      </c>
      <c r="C2" s="200"/>
      <c r="D2" s="200"/>
      <c r="E2" s="200"/>
      <c r="F2" s="200"/>
      <c r="G2" s="200"/>
      <c r="H2" s="200"/>
      <c r="I2" s="200"/>
      <c r="J2" s="200"/>
      <c r="K2" s="200"/>
      <c r="L2" s="200"/>
      <c r="M2" s="200"/>
      <c r="N2" s="200"/>
      <c r="O2" s="200"/>
      <c r="P2" s="200"/>
    </row>
    <row r="4" spans="2:16" ht="26.25" x14ac:dyDescent="0.25">
      <c r="B4" s="199" t="s">
        <v>46</v>
      </c>
      <c r="C4" s="200"/>
      <c r="D4" s="200"/>
      <c r="E4" s="200"/>
      <c r="F4" s="200"/>
      <c r="G4" s="200"/>
      <c r="H4" s="200"/>
      <c r="I4" s="200"/>
      <c r="J4" s="200"/>
      <c r="K4" s="200"/>
      <c r="L4" s="200"/>
      <c r="M4" s="200"/>
      <c r="N4" s="200"/>
      <c r="O4" s="200"/>
      <c r="P4" s="200"/>
    </row>
    <row r="5" spans="2:16" ht="15.75" thickBot="1" x14ac:dyDescent="0.3"/>
    <row r="6" spans="2:16" ht="21.75" thickBot="1" x14ac:dyDescent="0.3">
      <c r="B6" s="5" t="s">
        <v>4</v>
      </c>
      <c r="C6" s="217" t="s">
        <v>157</v>
      </c>
      <c r="D6" s="217"/>
      <c r="E6" s="217"/>
      <c r="F6" s="217"/>
      <c r="G6" s="217"/>
      <c r="H6" s="217"/>
      <c r="I6" s="217"/>
      <c r="J6" s="217"/>
      <c r="K6" s="217"/>
      <c r="L6" s="217"/>
      <c r="M6" s="217"/>
      <c r="N6" s="218"/>
    </row>
    <row r="7" spans="2:16" ht="16.5" thickBot="1" x14ac:dyDescent="0.3">
      <c r="B7" s="6" t="s">
        <v>5</v>
      </c>
      <c r="C7" s="217"/>
      <c r="D7" s="217"/>
      <c r="E7" s="217"/>
      <c r="F7" s="217"/>
      <c r="G7" s="217"/>
      <c r="H7" s="217"/>
      <c r="I7" s="217"/>
      <c r="J7" s="217"/>
      <c r="K7" s="217"/>
      <c r="L7" s="217"/>
      <c r="M7" s="217"/>
      <c r="N7" s="218"/>
    </row>
    <row r="8" spans="2:16" ht="16.5" thickBot="1" x14ac:dyDescent="0.3">
      <c r="B8" s="6" t="s">
        <v>6</v>
      </c>
      <c r="C8" s="217"/>
      <c r="D8" s="217"/>
      <c r="E8" s="217"/>
      <c r="F8" s="217"/>
      <c r="G8" s="217"/>
      <c r="H8" s="217"/>
      <c r="I8" s="217"/>
      <c r="J8" s="217"/>
      <c r="K8" s="217"/>
      <c r="L8" s="217"/>
      <c r="M8" s="217"/>
      <c r="N8" s="218"/>
    </row>
    <row r="9" spans="2:16" ht="16.5" thickBot="1" x14ac:dyDescent="0.3">
      <c r="B9" s="6" t="s">
        <v>7</v>
      </c>
      <c r="C9" s="217"/>
      <c r="D9" s="217"/>
      <c r="E9" s="217"/>
      <c r="F9" s="217"/>
      <c r="G9" s="217"/>
      <c r="H9" s="217"/>
      <c r="I9" s="217"/>
      <c r="J9" s="217"/>
      <c r="K9" s="217"/>
      <c r="L9" s="217"/>
      <c r="M9" s="217"/>
      <c r="N9" s="218"/>
    </row>
    <row r="10" spans="2:16" ht="16.5" thickBot="1" x14ac:dyDescent="0.3">
      <c r="B10" s="6" t="s">
        <v>8</v>
      </c>
      <c r="C10" s="219">
        <v>3</v>
      </c>
      <c r="D10" s="219"/>
      <c r="E10" s="220"/>
      <c r="F10" s="22"/>
      <c r="G10" s="22"/>
      <c r="H10" s="22"/>
      <c r="I10" s="22"/>
      <c r="J10" s="22"/>
      <c r="K10" s="22"/>
      <c r="L10" s="22"/>
      <c r="M10" s="22"/>
      <c r="N10" s="23"/>
    </row>
    <row r="11" spans="2:16" ht="16.5" thickBot="1" x14ac:dyDescent="0.3">
      <c r="B11" s="8" t="s">
        <v>9</v>
      </c>
      <c r="C11" s="9">
        <v>41974</v>
      </c>
      <c r="D11" s="10"/>
      <c r="E11" s="10"/>
      <c r="F11" s="10"/>
      <c r="G11" s="10"/>
      <c r="H11" s="10"/>
      <c r="I11" s="10"/>
      <c r="J11" s="10"/>
      <c r="K11" s="10"/>
      <c r="L11" s="10"/>
      <c r="M11" s="10"/>
      <c r="N11" s="11"/>
    </row>
    <row r="12" spans="2:16" ht="15.75" x14ac:dyDescent="0.25">
      <c r="B12" s="7"/>
      <c r="C12" s="12"/>
      <c r="D12" s="13"/>
      <c r="E12" s="13"/>
      <c r="F12" s="13"/>
      <c r="G12" s="13"/>
      <c r="H12" s="13"/>
      <c r="I12" s="70"/>
      <c r="J12" s="70"/>
      <c r="K12" s="70"/>
      <c r="L12" s="70"/>
      <c r="M12" s="70"/>
      <c r="N12" s="13"/>
    </row>
    <row r="13" spans="2:16" x14ac:dyDescent="0.25">
      <c r="I13" s="70"/>
      <c r="J13" s="70"/>
      <c r="K13" s="70"/>
      <c r="L13" s="70"/>
      <c r="M13" s="70"/>
      <c r="N13" s="71"/>
    </row>
    <row r="14" spans="2:16" ht="45.75" customHeight="1" x14ac:dyDescent="0.25">
      <c r="B14" s="210" t="s">
        <v>90</v>
      </c>
      <c r="C14" s="210"/>
      <c r="D14" s="142" t="s">
        <v>12</v>
      </c>
      <c r="E14" s="142" t="s">
        <v>13</v>
      </c>
      <c r="F14" s="142" t="s">
        <v>29</v>
      </c>
      <c r="G14" s="56"/>
      <c r="I14" s="24"/>
      <c r="J14" s="24"/>
      <c r="K14" s="24"/>
      <c r="L14" s="24"/>
      <c r="M14" s="24"/>
      <c r="N14" s="71"/>
    </row>
    <row r="15" spans="2:16" x14ac:dyDescent="0.25">
      <c r="B15" s="210"/>
      <c r="C15" s="210"/>
      <c r="D15" s="142">
        <v>3</v>
      </c>
      <c r="E15" s="40">
        <v>927771658</v>
      </c>
      <c r="F15" s="144">
        <v>341</v>
      </c>
      <c r="G15" s="57"/>
      <c r="I15" s="25"/>
      <c r="J15" s="25"/>
      <c r="K15" s="25"/>
      <c r="L15" s="25"/>
      <c r="M15" s="25"/>
      <c r="N15" s="71"/>
    </row>
    <row r="16" spans="2:16" x14ac:dyDescent="0.25">
      <c r="B16" s="210"/>
      <c r="C16" s="210"/>
      <c r="D16" s="142"/>
      <c r="E16" s="40"/>
      <c r="F16" s="40"/>
      <c r="G16" s="57"/>
      <c r="I16" s="25"/>
      <c r="J16" s="25"/>
      <c r="K16" s="25"/>
      <c r="L16" s="25"/>
      <c r="M16" s="25"/>
      <c r="N16" s="71"/>
    </row>
    <row r="17" spans="1:14" x14ac:dyDescent="0.25">
      <c r="B17" s="210"/>
      <c r="C17" s="210"/>
      <c r="D17" s="142"/>
      <c r="E17" s="40"/>
      <c r="F17" s="40"/>
      <c r="G17" s="57"/>
      <c r="I17" s="25"/>
      <c r="J17" s="25"/>
      <c r="K17" s="25"/>
      <c r="L17" s="25"/>
      <c r="M17" s="25"/>
      <c r="N17" s="71"/>
    </row>
    <row r="18" spans="1:14" x14ac:dyDescent="0.25">
      <c r="B18" s="210"/>
      <c r="C18" s="210"/>
      <c r="D18" s="142"/>
      <c r="E18" s="145"/>
      <c r="F18" s="40"/>
      <c r="G18" s="57"/>
      <c r="H18" s="15"/>
      <c r="I18" s="25"/>
      <c r="J18" s="25"/>
      <c r="K18" s="25"/>
      <c r="L18" s="25"/>
      <c r="M18" s="25"/>
      <c r="N18" s="14"/>
    </row>
    <row r="19" spans="1:14" x14ac:dyDescent="0.25">
      <c r="B19" s="210"/>
      <c r="C19" s="210"/>
      <c r="D19" s="142"/>
      <c r="E19" s="145"/>
      <c r="F19" s="40"/>
      <c r="G19" s="57"/>
      <c r="H19" s="15"/>
      <c r="I19" s="27"/>
      <c r="J19" s="27"/>
      <c r="K19" s="27"/>
      <c r="L19" s="27"/>
      <c r="M19" s="27"/>
      <c r="N19" s="14"/>
    </row>
    <row r="20" spans="1:14" x14ac:dyDescent="0.25">
      <c r="B20" s="210"/>
      <c r="C20" s="210"/>
      <c r="D20" s="142"/>
      <c r="E20" s="145"/>
      <c r="F20" s="40"/>
      <c r="G20" s="57"/>
      <c r="H20" s="15"/>
      <c r="I20" s="70"/>
      <c r="J20" s="70"/>
      <c r="K20" s="70"/>
      <c r="L20" s="70"/>
      <c r="M20" s="70"/>
      <c r="N20" s="14"/>
    </row>
    <row r="21" spans="1:14" x14ac:dyDescent="0.25">
      <c r="B21" s="210"/>
      <c r="C21" s="210"/>
      <c r="D21" s="142"/>
      <c r="E21" s="145"/>
      <c r="F21" s="40"/>
      <c r="G21" s="57"/>
      <c r="H21" s="15"/>
      <c r="I21" s="70"/>
      <c r="J21" s="70"/>
      <c r="K21" s="70"/>
      <c r="L21" s="70"/>
      <c r="M21" s="70"/>
      <c r="N21" s="14"/>
    </row>
    <row r="22" spans="1:14" ht="15.75" thickBot="1" x14ac:dyDescent="0.3">
      <c r="B22" s="215" t="s">
        <v>14</v>
      </c>
      <c r="C22" s="216"/>
      <c r="D22" s="142"/>
      <c r="E22" s="40">
        <f>SUM(E15:E21)</f>
        <v>927771658</v>
      </c>
      <c r="F22" s="144">
        <f>SUM(F15:F21)</f>
        <v>341</v>
      </c>
      <c r="G22" s="57"/>
      <c r="H22" s="15"/>
      <c r="I22" s="70"/>
      <c r="J22" s="70"/>
      <c r="K22" s="70"/>
      <c r="L22" s="70"/>
      <c r="M22" s="70"/>
      <c r="N22" s="14"/>
    </row>
    <row r="23" spans="1:14" ht="45.75" thickBot="1" x14ac:dyDescent="0.3">
      <c r="A23" s="29"/>
      <c r="B23" s="35" t="s">
        <v>15</v>
      </c>
      <c r="C23" s="35" t="s">
        <v>91</v>
      </c>
      <c r="E23" s="24"/>
      <c r="F23" s="24"/>
      <c r="G23" s="24"/>
      <c r="H23" s="24"/>
      <c r="I23" s="4"/>
      <c r="J23" s="4"/>
      <c r="K23" s="4"/>
      <c r="L23" s="4"/>
      <c r="M23" s="4"/>
    </row>
    <row r="24" spans="1:14" ht="15.75" thickBot="1" x14ac:dyDescent="0.3">
      <c r="A24" s="30">
        <v>1</v>
      </c>
      <c r="C24" s="32">
        <f>+F22*0.8</f>
        <v>272.8</v>
      </c>
      <c r="D24" s="28"/>
      <c r="E24" s="31">
        <f>E22</f>
        <v>927771658</v>
      </c>
      <c r="F24" s="26"/>
      <c r="G24" s="26"/>
      <c r="H24" s="26"/>
      <c r="I24" s="16"/>
      <c r="J24" s="16"/>
      <c r="K24" s="16"/>
      <c r="L24" s="16"/>
      <c r="M24" s="16"/>
    </row>
    <row r="25" spans="1:14" x14ac:dyDescent="0.25">
      <c r="A25" s="62"/>
      <c r="C25" s="63"/>
      <c r="D25" s="25"/>
      <c r="E25" s="64"/>
      <c r="F25" s="26"/>
      <c r="G25" s="26"/>
      <c r="H25" s="26"/>
      <c r="I25" s="16"/>
      <c r="J25" s="16"/>
      <c r="K25" s="16"/>
      <c r="L25" s="16"/>
      <c r="M25" s="16"/>
    </row>
    <row r="26" spans="1:14" x14ac:dyDescent="0.25">
      <c r="A26" s="62"/>
      <c r="C26" s="63"/>
      <c r="D26" s="25"/>
      <c r="E26" s="64"/>
      <c r="F26" s="26"/>
      <c r="G26" s="26"/>
      <c r="H26" s="26"/>
      <c r="I26" s="16"/>
      <c r="J26" s="16"/>
      <c r="K26" s="16"/>
      <c r="L26" s="16"/>
      <c r="M26" s="16"/>
    </row>
    <row r="27" spans="1:14" x14ac:dyDescent="0.25">
      <c r="A27" s="62"/>
      <c r="B27" s="85" t="s">
        <v>122</v>
      </c>
      <c r="C27" s="67"/>
      <c r="D27" s="67"/>
      <c r="E27" s="67"/>
      <c r="F27" s="67"/>
      <c r="G27" s="67"/>
      <c r="H27" s="67"/>
      <c r="I27" s="70"/>
      <c r="J27" s="70"/>
      <c r="K27" s="70"/>
      <c r="L27" s="70"/>
      <c r="M27" s="70"/>
      <c r="N27" s="71"/>
    </row>
    <row r="28" spans="1:14" x14ac:dyDescent="0.25">
      <c r="A28" s="62"/>
      <c r="B28" s="67"/>
      <c r="C28" s="67"/>
      <c r="D28" s="67"/>
      <c r="E28" s="67"/>
      <c r="F28" s="67"/>
      <c r="G28" s="67"/>
      <c r="H28" s="67"/>
      <c r="I28" s="70"/>
      <c r="J28" s="70"/>
      <c r="K28" s="70"/>
      <c r="L28" s="70"/>
      <c r="M28" s="70"/>
      <c r="N28" s="71"/>
    </row>
    <row r="29" spans="1:14" x14ac:dyDescent="0.25">
      <c r="A29" s="62"/>
      <c r="B29" s="87" t="s">
        <v>33</v>
      </c>
      <c r="C29" s="87" t="s">
        <v>123</v>
      </c>
      <c r="D29" s="87" t="s">
        <v>124</v>
      </c>
      <c r="E29" s="67"/>
      <c r="F29" s="67"/>
      <c r="G29" s="67"/>
      <c r="H29" s="67"/>
      <c r="I29" s="70"/>
      <c r="J29" s="70"/>
      <c r="K29" s="70"/>
      <c r="L29" s="70"/>
      <c r="M29" s="70"/>
      <c r="N29" s="71"/>
    </row>
    <row r="30" spans="1:14" x14ac:dyDescent="0.25">
      <c r="A30" s="62"/>
      <c r="B30" s="84" t="s">
        <v>125</v>
      </c>
      <c r="C30" s="141" t="s">
        <v>182</v>
      </c>
      <c r="D30" s="84"/>
      <c r="E30" s="67"/>
      <c r="F30" s="67"/>
      <c r="G30" s="67"/>
      <c r="H30" s="67"/>
      <c r="I30" s="70"/>
      <c r="J30" s="70"/>
      <c r="K30" s="70"/>
      <c r="L30" s="70"/>
      <c r="M30" s="70"/>
      <c r="N30" s="71"/>
    </row>
    <row r="31" spans="1:14" x14ac:dyDescent="0.25">
      <c r="A31" s="62"/>
      <c r="B31" s="84" t="s">
        <v>126</v>
      </c>
      <c r="C31" s="141" t="s">
        <v>182</v>
      </c>
      <c r="D31" s="84"/>
      <c r="E31" s="67"/>
      <c r="F31" s="67"/>
      <c r="G31" s="67"/>
      <c r="H31" s="67"/>
      <c r="I31" s="70"/>
      <c r="J31" s="70"/>
      <c r="K31" s="70"/>
      <c r="L31" s="70"/>
      <c r="M31" s="70"/>
      <c r="N31" s="71"/>
    </row>
    <row r="32" spans="1:14" x14ac:dyDescent="0.25">
      <c r="A32" s="62"/>
      <c r="B32" s="84" t="s">
        <v>127</v>
      </c>
      <c r="C32" s="141" t="s">
        <v>182</v>
      </c>
      <c r="D32" s="84"/>
      <c r="E32" s="67"/>
      <c r="F32" s="67"/>
      <c r="G32" s="67"/>
      <c r="H32" s="67"/>
      <c r="I32" s="70"/>
      <c r="J32" s="70"/>
      <c r="K32" s="70"/>
      <c r="L32" s="70"/>
      <c r="M32" s="70"/>
      <c r="N32" s="71"/>
    </row>
    <row r="33" spans="1:17" x14ac:dyDescent="0.25">
      <c r="A33" s="62"/>
      <c r="B33" s="84" t="s">
        <v>128</v>
      </c>
      <c r="C33" s="141" t="s">
        <v>182</v>
      </c>
      <c r="D33" s="141"/>
      <c r="E33" s="67"/>
      <c r="F33" s="67"/>
      <c r="G33" s="67"/>
      <c r="H33" s="67"/>
      <c r="I33" s="70"/>
      <c r="J33" s="70"/>
      <c r="K33" s="70"/>
      <c r="L33" s="70"/>
      <c r="M33" s="70"/>
      <c r="N33" s="71"/>
    </row>
    <row r="34" spans="1:17" x14ac:dyDescent="0.25">
      <c r="A34" s="62"/>
      <c r="B34" s="67"/>
      <c r="C34" s="67"/>
      <c r="D34" s="67"/>
      <c r="E34" s="67"/>
      <c r="F34" s="67"/>
      <c r="G34" s="67"/>
      <c r="H34" s="67"/>
      <c r="I34" s="70"/>
      <c r="J34" s="70"/>
      <c r="K34" s="70"/>
      <c r="L34" s="70"/>
      <c r="M34" s="70"/>
      <c r="N34" s="71"/>
    </row>
    <row r="35" spans="1:17" x14ac:dyDescent="0.25">
      <c r="A35" s="62"/>
      <c r="B35" s="67"/>
      <c r="C35" s="67"/>
      <c r="D35" s="67"/>
      <c r="E35" s="67"/>
      <c r="F35" s="67"/>
      <c r="G35" s="67"/>
      <c r="H35" s="67"/>
      <c r="I35" s="70"/>
      <c r="J35" s="70"/>
      <c r="K35" s="70"/>
      <c r="L35" s="70"/>
      <c r="M35" s="70"/>
      <c r="N35" s="71"/>
    </row>
    <row r="36" spans="1:17" x14ac:dyDescent="0.25">
      <c r="A36" s="62"/>
      <c r="B36" s="85" t="s">
        <v>129</v>
      </c>
      <c r="C36" s="67"/>
      <c r="D36" s="67"/>
      <c r="E36" s="67"/>
      <c r="F36" s="67"/>
      <c r="G36" s="67"/>
      <c r="H36" s="67"/>
      <c r="I36" s="70"/>
      <c r="J36" s="70"/>
      <c r="K36" s="70"/>
      <c r="L36" s="70"/>
      <c r="M36" s="70"/>
      <c r="N36" s="71"/>
    </row>
    <row r="37" spans="1:17" x14ac:dyDescent="0.25">
      <c r="A37" s="62"/>
      <c r="B37" s="67"/>
      <c r="C37" s="67"/>
      <c r="D37" s="67"/>
      <c r="E37" s="67"/>
      <c r="F37" s="67"/>
      <c r="G37" s="67"/>
      <c r="H37" s="67"/>
      <c r="I37" s="70"/>
      <c r="J37" s="70"/>
      <c r="K37" s="70"/>
      <c r="L37" s="70"/>
      <c r="M37" s="70"/>
      <c r="N37" s="71"/>
    </row>
    <row r="38" spans="1:17" x14ac:dyDescent="0.25">
      <c r="A38" s="62"/>
      <c r="B38" s="67"/>
      <c r="C38" s="67"/>
      <c r="D38" s="67"/>
      <c r="E38" s="67"/>
      <c r="F38" s="67"/>
      <c r="G38" s="67"/>
      <c r="H38" s="67"/>
      <c r="I38" s="70"/>
      <c r="J38" s="70"/>
      <c r="K38" s="70"/>
      <c r="L38" s="70"/>
      <c r="M38" s="70"/>
      <c r="N38" s="71"/>
    </row>
    <row r="39" spans="1:17" x14ac:dyDescent="0.25">
      <c r="A39" s="62"/>
      <c r="B39" s="87" t="s">
        <v>33</v>
      </c>
      <c r="C39" s="87" t="s">
        <v>56</v>
      </c>
      <c r="D39" s="86" t="s">
        <v>49</v>
      </c>
      <c r="E39" s="86" t="s">
        <v>16</v>
      </c>
      <c r="F39" s="67"/>
      <c r="G39" s="67"/>
      <c r="H39" s="67"/>
      <c r="I39" s="70"/>
      <c r="J39" s="70"/>
      <c r="K39" s="70"/>
      <c r="L39" s="70"/>
      <c r="M39" s="70"/>
      <c r="N39" s="71"/>
    </row>
    <row r="40" spans="1:17" ht="28.5" x14ac:dyDescent="0.25">
      <c r="A40" s="62"/>
      <c r="B40" s="68" t="s">
        <v>130</v>
      </c>
      <c r="C40" s="69">
        <v>40</v>
      </c>
      <c r="D40" s="141">
        <f>+D146</f>
        <v>0</v>
      </c>
      <c r="E40" s="206">
        <f>+D40+D41</f>
        <v>60</v>
      </c>
      <c r="F40" s="67"/>
      <c r="G40" s="67"/>
      <c r="H40" s="67"/>
      <c r="I40" s="70"/>
      <c r="J40" s="70"/>
      <c r="K40" s="70"/>
      <c r="L40" s="70"/>
      <c r="M40" s="70"/>
      <c r="N40" s="71"/>
    </row>
    <row r="41" spans="1:17" ht="42.75" x14ac:dyDescent="0.25">
      <c r="A41" s="62"/>
      <c r="B41" s="68" t="s">
        <v>131</v>
      </c>
      <c r="C41" s="69">
        <v>60</v>
      </c>
      <c r="D41" s="141">
        <f>+D147</f>
        <v>60</v>
      </c>
      <c r="E41" s="207"/>
      <c r="F41" s="67"/>
      <c r="G41" s="67"/>
      <c r="H41" s="67"/>
      <c r="I41" s="70"/>
      <c r="J41" s="70"/>
      <c r="K41" s="70"/>
      <c r="L41" s="70"/>
      <c r="M41" s="70"/>
      <c r="N41" s="71"/>
    </row>
    <row r="42" spans="1:17" x14ac:dyDescent="0.25">
      <c r="A42" s="62"/>
      <c r="C42" s="63"/>
      <c r="D42" s="25"/>
      <c r="E42" s="64"/>
      <c r="F42" s="26"/>
      <c r="G42" s="26"/>
      <c r="H42" s="26"/>
      <c r="I42" s="16"/>
      <c r="J42" s="16"/>
      <c r="K42" s="16"/>
      <c r="L42" s="16"/>
      <c r="M42" s="16"/>
    </row>
    <row r="43" spans="1:17" x14ac:dyDescent="0.25">
      <c r="A43" s="62"/>
      <c r="C43" s="63"/>
      <c r="D43" s="25"/>
      <c r="E43" s="64"/>
      <c r="F43" s="26"/>
      <c r="G43" s="26"/>
      <c r="H43" s="26"/>
      <c r="I43" s="16"/>
      <c r="J43" s="16"/>
      <c r="K43" s="16"/>
      <c r="L43" s="16"/>
      <c r="M43" s="16"/>
    </row>
    <row r="44" spans="1:17" x14ac:dyDescent="0.25">
      <c r="A44" s="62"/>
      <c r="C44" s="63"/>
      <c r="D44" s="25"/>
      <c r="E44" s="64"/>
      <c r="F44" s="26"/>
      <c r="G44" s="26"/>
      <c r="H44" s="26"/>
      <c r="I44" s="16"/>
      <c r="J44" s="16"/>
      <c r="K44" s="16"/>
      <c r="L44" s="16"/>
      <c r="M44" s="16"/>
    </row>
    <row r="45" spans="1:17" ht="15.75" thickBot="1" x14ac:dyDescent="0.3">
      <c r="M45" s="212" t="s">
        <v>35</v>
      </c>
      <c r="N45" s="212"/>
    </row>
    <row r="46" spans="1:17" x14ac:dyDescent="0.25">
      <c r="B46" s="85" t="s">
        <v>30</v>
      </c>
      <c r="M46" s="41"/>
      <c r="N46" s="41"/>
    </row>
    <row r="47" spans="1:17" ht="15.75" thickBot="1" x14ac:dyDescent="0.3">
      <c r="M47" s="41"/>
      <c r="N47" s="41"/>
    </row>
    <row r="48" spans="1:17" s="70" customFormat="1" ht="109.5" customHeight="1" x14ac:dyDescent="0.25">
      <c r="B48" s="81" t="s">
        <v>132</v>
      </c>
      <c r="C48" s="81" t="s">
        <v>133</v>
      </c>
      <c r="D48" s="81" t="s">
        <v>134</v>
      </c>
      <c r="E48" s="81" t="s">
        <v>43</v>
      </c>
      <c r="F48" s="81" t="s">
        <v>198</v>
      </c>
      <c r="G48" s="81" t="s">
        <v>92</v>
      </c>
      <c r="H48" s="81" t="s">
        <v>17</v>
      </c>
      <c r="I48" s="81" t="s">
        <v>10</v>
      </c>
      <c r="J48" s="81" t="s">
        <v>31</v>
      </c>
      <c r="K48" s="81" t="s">
        <v>59</v>
      </c>
      <c r="L48" s="81" t="s">
        <v>20</v>
      </c>
      <c r="M48" s="66" t="s">
        <v>26</v>
      </c>
      <c r="N48" s="81" t="s">
        <v>135</v>
      </c>
      <c r="O48" s="81" t="s">
        <v>36</v>
      </c>
      <c r="P48" s="82" t="s">
        <v>11</v>
      </c>
      <c r="Q48" s="82" t="s">
        <v>19</v>
      </c>
    </row>
    <row r="49" spans="1:26" s="76" customFormat="1" ht="72.75" customHeight="1" x14ac:dyDescent="0.25">
      <c r="A49" s="33">
        <v>1</v>
      </c>
      <c r="B49" s="146" t="s">
        <v>194</v>
      </c>
      <c r="C49" s="146" t="s">
        <v>194</v>
      </c>
      <c r="D49" s="78" t="s">
        <v>199</v>
      </c>
      <c r="E49" s="72" t="s">
        <v>200</v>
      </c>
      <c r="F49" s="73" t="s">
        <v>123</v>
      </c>
      <c r="G49" s="116"/>
      <c r="H49" s="74">
        <v>41260</v>
      </c>
      <c r="I49" s="74">
        <v>42004</v>
      </c>
      <c r="J49" s="74" t="s">
        <v>124</v>
      </c>
      <c r="K49" s="147">
        <v>21.56</v>
      </c>
      <c r="L49" s="147">
        <v>0</v>
      </c>
      <c r="M49" s="148">
        <v>341</v>
      </c>
      <c r="N49" s="149">
        <f>341*0.8</f>
        <v>272.8</v>
      </c>
      <c r="O49" s="17">
        <v>1558671792</v>
      </c>
      <c r="P49" s="17">
        <v>73</v>
      </c>
      <c r="Q49" s="117"/>
      <c r="R49" s="75"/>
      <c r="S49" s="75"/>
      <c r="T49" s="75"/>
      <c r="U49" s="75"/>
      <c r="V49" s="75"/>
      <c r="W49" s="75"/>
      <c r="X49" s="75"/>
      <c r="Y49" s="75"/>
      <c r="Z49" s="75"/>
    </row>
    <row r="50" spans="1:26" s="76" customFormat="1" ht="91.5" customHeight="1" x14ac:dyDescent="0.25">
      <c r="A50" s="33">
        <f>+A49+1</f>
        <v>2</v>
      </c>
      <c r="B50" s="146" t="s">
        <v>194</v>
      </c>
      <c r="C50" s="146" t="s">
        <v>194</v>
      </c>
      <c r="D50" s="78" t="s">
        <v>199</v>
      </c>
      <c r="E50" s="72" t="s">
        <v>201</v>
      </c>
      <c r="F50" s="73" t="s">
        <v>123</v>
      </c>
      <c r="G50" s="73"/>
      <c r="H50" s="74">
        <v>41099</v>
      </c>
      <c r="I50" s="74">
        <v>41273</v>
      </c>
      <c r="J50" s="74" t="s">
        <v>124</v>
      </c>
      <c r="K50" s="150">
        <v>0</v>
      </c>
      <c r="L50" s="150">
        <v>4.76</v>
      </c>
      <c r="M50" s="148">
        <v>216</v>
      </c>
      <c r="N50" s="149">
        <v>273</v>
      </c>
      <c r="O50" s="17">
        <v>311040000</v>
      </c>
      <c r="P50" s="17">
        <v>77</v>
      </c>
      <c r="Q50" s="117"/>
      <c r="R50" s="75"/>
      <c r="S50" s="75"/>
      <c r="T50" s="75"/>
      <c r="U50" s="75"/>
      <c r="V50" s="75"/>
      <c r="W50" s="75"/>
      <c r="X50" s="75"/>
      <c r="Y50" s="75"/>
      <c r="Z50" s="75"/>
    </row>
    <row r="51" spans="1:26" s="76" customFormat="1" ht="45.75" customHeight="1" x14ac:dyDescent="0.25">
      <c r="A51" s="33">
        <v>3</v>
      </c>
      <c r="B51" s="146" t="s">
        <v>194</v>
      </c>
      <c r="C51" s="146" t="s">
        <v>194</v>
      </c>
      <c r="D51" s="78" t="s">
        <v>202</v>
      </c>
      <c r="E51" s="151" t="s">
        <v>203</v>
      </c>
      <c r="F51" s="73" t="s">
        <v>123</v>
      </c>
      <c r="G51" s="73"/>
      <c r="H51" s="74">
        <v>41163</v>
      </c>
      <c r="I51" s="74">
        <v>41258</v>
      </c>
      <c r="J51" s="74" t="s">
        <v>124</v>
      </c>
      <c r="K51" s="150">
        <v>2.66</v>
      </c>
      <c r="L51" s="150">
        <v>0.5</v>
      </c>
      <c r="M51" s="148">
        <v>341</v>
      </c>
      <c r="N51" s="65">
        <v>273</v>
      </c>
      <c r="O51" s="17">
        <v>159316523</v>
      </c>
      <c r="P51" s="17">
        <v>78</v>
      </c>
      <c r="Q51" s="117"/>
      <c r="R51" s="75"/>
      <c r="S51" s="75"/>
      <c r="T51" s="75"/>
      <c r="U51" s="75"/>
      <c r="V51" s="75"/>
      <c r="W51" s="75"/>
      <c r="X51" s="75"/>
      <c r="Y51" s="75"/>
      <c r="Z51" s="75"/>
    </row>
    <row r="52" spans="1:26" s="76" customFormat="1" ht="45" x14ac:dyDescent="0.25">
      <c r="A52" s="33">
        <f t="shared" ref="A52:A56" si="0">+A51+1</f>
        <v>4</v>
      </c>
      <c r="B52" s="146" t="s">
        <v>194</v>
      </c>
      <c r="C52" s="146" t="s">
        <v>194</v>
      </c>
      <c r="D52" s="78" t="s">
        <v>202</v>
      </c>
      <c r="E52" s="151" t="s">
        <v>204</v>
      </c>
      <c r="F52" s="73" t="s">
        <v>123</v>
      </c>
      <c r="G52" s="73"/>
      <c r="H52" s="80">
        <v>40819</v>
      </c>
      <c r="I52" s="74">
        <v>41005</v>
      </c>
      <c r="J52" s="74" t="s">
        <v>124</v>
      </c>
      <c r="K52" s="150">
        <v>6.13</v>
      </c>
      <c r="L52" s="150">
        <v>0</v>
      </c>
      <c r="M52" s="148">
        <v>341</v>
      </c>
      <c r="N52" s="65">
        <v>273</v>
      </c>
      <c r="O52" s="17">
        <v>177645312</v>
      </c>
      <c r="P52" s="17">
        <v>79</v>
      </c>
      <c r="Q52" s="117"/>
      <c r="R52" s="75"/>
      <c r="S52" s="75"/>
      <c r="T52" s="75"/>
      <c r="U52" s="75"/>
      <c r="V52" s="75"/>
      <c r="W52" s="75"/>
      <c r="X52" s="75"/>
      <c r="Y52" s="75"/>
      <c r="Z52" s="75"/>
    </row>
    <row r="53" spans="1:26" s="76" customFormat="1" x14ac:dyDescent="0.25">
      <c r="A53" s="33">
        <f t="shared" si="0"/>
        <v>5</v>
      </c>
      <c r="B53" s="77"/>
      <c r="C53" s="78"/>
      <c r="D53" s="77"/>
      <c r="E53" s="72"/>
      <c r="F53" s="73"/>
      <c r="G53" s="73"/>
      <c r="H53" s="73"/>
      <c r="I53" s="74"/>
      <c r="J53" s="74"/>
      <c r="K53" s="148"/>
      <c r="L53" s="148"/>
      <c r="M53" s="148"/>
      <c r="N53" s="65"/>
      <c r="O53" s="17"/>
      <c r="P53" s="17"/>
      <c r="Q53" s="117"/>
      <c r="R53" s="75"/>
      <c r="S53" s="75"/>
      <c r="T53" s="75"/>
      <c r="U53" s="75"/>
      <c r="V53" s="75"/>
      <c r="W53" s="75"/>
      <c r="X53" s="75"/>
      <c r="Y53" s="75"/>
      <c r="Z53" s="75"/>
    </row>
    <row r="54" spans="1:26" s="76" customFormat="1" x14ac:dyDescent="0.25">
      <c r="A54" s="33">
        <f t="shared" si="0"/>
        <v>6</v>
      </c>
      <c r="B54" s="77"/>
      <c r="C54" s="78"/>
      <c r="D54" s="77"/>
      <c r="E54" s="72"/>
      <c r="F54" s="73"/>
      <c r="G54" s="73"/>
      <c r="H54" s="73"/>
      <c r="I54" s="74"/>
      <c r="J54" s="74"/>
      <c r="K54" s="148"/>
      <c r="L54" s="148"/>
      <c r="M54" s="148"/>
      <c r="N54" s="65"/>
      <c r="O54" s="17"/>
      <c r="P54" s="17"/>
      <c r="Q54" s="117"/>
      <c r="R54" s="75"/>
      <c r="S54" s="75"/>
      <c r="T54" s="75"/>
      <c r="U54" s="75"/>
      <c r="V54" s="75"/>
      <c r="W54" s="75"/>
      <c r="X54" s="75"/>
      <c r="Y54" s="75"/>
      <c r="Z54" s="75"/>
    </row>
    <row r="55" spans="1:26" s="76" customFormat="1" x14ac:dyDescent="0.25">
      <c r="A55" s="33">
        <f t="shared" si="0"/>
        <v>7</v>
      </c>
      <c r="B55" s="77"/>
      <c r="C55" s="78"/>
      <c r="D55" s="77"/>
      <c r="E55" s="72"/>
      <c r="F55" s="73"/>
      <c r="G55" s="73"/>
      <c r="H55" s="73"/>
      <c r="I55" s="74"/>
      <c r="J55" s="74"/>
      <c r="K55" s="148"/>
      <c r="L55" s="148"/>
      <c r="M55" s="148"/>
      <c r="N55" s="65"/>
      <c r="O55" s="17"/>
      <c r="P55" s="17"/>
      <c r="Q55" s="117"/>
      <c r="R55" s="75"/>
      <c r="S55" s="75"/>
      <c r="T55" s="75"/>
      <c r="U55" s="75"/>
      <c r="V55" s="75"/>
      <c r="W55" s="75"/>
      <c r="X55" s="75"/>
      <c r="Y55" s="75"/>
      <c r="Z55" s="75"/>
    </row>
    <row r="56" spans="1:26" s="76" customFormat="1" x14ac:dyDescent="0.25">
      <c r="A56" s="33">
        <f t="shared" si="0"/>
        <v>8</v>
      </c>
      <c r="B56" s="77"/>
      <c r="C56" s="78"/>
      <c r="D56" s="77"/>
      <c r="E56" s="72"/>
      <c r="F56" s="73"/>
      <c r="G56" s="73"/>
      <c r="H56" s="73"/>
      <c r="I56" s="74"/>
      <c r="J56" s="74"/>
      <c r="K56" s="148"/>
      <c r="L56" s="148"/>
      <c r="M56" s="148"/>
      <c r="N56" s="65"/>
      <c r="O56" s="17"/>
      <c r="P56" s="17"/>
      <c r="Q56" s="117"/>
      <c r="R56" s="75"/>
      <c r="S56" s="75"/>
      <c r="T56" s="75"/>
      <c r="U56" s="75"/>
      <c r="V56" s="75"/>
      <c r="W56" s="75"/>
      <c r="X56" s="75"/>
      <c r="Y56" s="75"/>
      <c r="Z56" s="75"/>
    </row>
    <row r="57" spans="1:26" s="76" customFormat="1" x14ac:dyDescent="0.25">
      <c r="A57" s="33"/>
      <c r="B57" s="34" t="s">
        <v>16</v>
      </c>
      <c r="C57" s="78"/>
      <c r="D57" s="77"/>
      <c r="E57" s="72"/>
      <c r="F57" s="73"/>
      <c r="G57" s="73"/>
      <c r="H57" s="73"/>
      <c r="I57" s="74"/>
      <c r="J57" s="74"/>
      <c r="K57" s="79">
        <f t="shared" ref="K57" si="1">SUM(K49:K56)</f>
        <v>30.349999999999998</v>
      </c>
      <c r="L57" s="79">
        <f t="shared" ref="L57:N57" si="2">SUM(L49:L56)</f>
        <v>5.26</v>
      </c>
      <c r="M57" s="115">
        <f t="shared" si="2"/>
        <v>1239</v>
      </c>
      <c r="N57" s="79">
        <f t="shared" si="2"/>
        <v>1091.8</v>
      </c>
      <c r="O57" s="17"/>
      <c r="P57" s="17"/>
      <c r="Q57" s="118"/>
    </row>
    <row r="58" spans="1:26" s="18" customFormat="1" x14ac:dyDescent="0.25">
      <c r="E58" s="19"/>
    </row>
    <row r="59" spans="1:26" s="18" customFormat="1" x14ac:dyDescent="0.25">
      <c r="B59" s="213" t="s">
        <v>28</v>
      </c>
      <c r="C59" s="213" t="s">
        <v>27</v>
      </c>
      <c r="D59" s="211" t="s">
        <v>34</v>
      </c>
      <c r="E59" s="211"/>
    </row>
    <row r="60" spans="1:26" s="18" customFormat="1" x14ac:dyDescent="0.25">
      <c r="B60" s="214"/>
      <c r="C60" s="214"/>
      <c r="D60" s="143" t="s">
        <v>23</v>
      </c>
      <c r="E60" s="39" t="s">
        <v>24</v>
      </c>
    </row>
    <row r="61" spans="1:26" s="18" customFormat="1" ht="30.6" customHeight="1" x14ac:dyDescent="0.25">
      <c r="B61" s="37" t="s">
        <v>21</v>
      </c>
      <c r="C61" s="38">
        <f>+K57</f>
        <v>30.349999999999998</v>
      </c>
      <c r="D61" s="155" t="s">
        <v>182</v>
      </c>
      <c r="E61" s="36"/>
      <c r="F61" s="20"/>
      <c r="G61" s="20"/>
      <c r="H61" s="20"/>
      <c r="I61" s="20"/>
      <c r="J61" s="20"/>
      <c r="K61" s="20"/>
      <c r="L61" s="20"/>
      <c r="M61" s="20"/>
    </row>
    <row r="62" spans="1:26" s="18" customFormat="1" ht="30" customHeight="1" x14ac:dyDescent="0.25">
      <c r="B62" s="37" t="s">
        <v>25</v>
      </c>
      <c r="C62" s="38" t="s">
        <v>205</v>
      </c>
      <c r="D62" s="155" t="s">
        <v>182</v>
      </c>
      <c r="E62" s="36"/>
    </row>
    <row r="63" spans="1:26" s="18" customFormat="1" x14ac:dyDescent="0.25">
      <c r="B63" s="21"/>
      <c r="C63" s="209"/>
      <c r="D63" s="209"/>
      <c r="E63" s="209"/>
      <c r="F63" s="209"/>
      <c r="G63" s="209"/>
      <c r="H63" s="209"/>
      <c r="I63" s="209"/>
      <c r="J63" s="209"/>
      <c r="K63" s="209"/>
      <c r="L63" s="209"/>
      <c r="M63" s="209"/>
      <c r="N63" s="209"/>
    </row>
    <row r="64" spans="1:26" ht="28.15" customHeight="1" thickBot="1" x14ac:dyDescent="0.3"/>
    <row r="65" spans="2:17" ht="27" thickBot="1" x14ac:dyDescent="0.3">
      <c r="B65" s="208" t="s">
        <v>93</v>
      </c>
      <c r="C65" s="208"/>
      <c r="D65" s="208"/>
      <c r="E65" s="208"/>
      <c r="F65" s="208"/>
      <c r="G65" s="208"/>
      <c r="H65" s="208"/>
      <c r="I65" s="208"/>
      <c r="J65" s="208"/>
      <c r="K65" s="208"/>
      <c r="L65" s="208"/>
      <c r="M65" s="208"/>
      <c r="N65" s="208"/>
    </row>
    <row r="68" spans="2:17" ht="109.5" customHeight="1" x14ac:dyDescent="0.25">
      <c r="B68" s="83" t="s">
        <v>136</v>
      </c>
      <c r="C68" s="43" t="s">
        <v>2</v>
      </c>
      <c r="D68" s="43" t="s">
        <v>95</v>
      </c>
      <c r="E68" s="43" t="s">
        <v>94</v>
      </c>
      <c r="F68" s="43" t="s">
        <v>96</v>
      </c>
      <c r="G68" s="43" t="s">
        <v>97</v>
      </c>
      <c r="H68" s="43" t="s">
        <v>98</v>
      </c>
      <c r="I68" s="43" t="s">
        <v>99</v>
      </c>
      <c r="J68" s="43" t="s">
        <v>100</v>
      </c>
      <c r="K68" s="43" t="s">
        <v>101</v>
      </c>
      <c r="L68" s="43" t="s">
        <v>102</v>
      </c>
      <c r="M68" s="60" t="s">
        <v>103</v>
      </c>
      <c r="N68" s="60" t="s">
        <v>104</v>
      </c>
      <c r="O68" s="201" t="s">
        <v>3</v>
      </c>
      <c r="P68" s="202"/>
      <c r="Q68" s="43" t="s">
        <v>18</v>
      </c>
    </row>
    <row r="69" spans="2:17" ht="45" x14ac:dyDescent="0.25">
      <c r="B69" s="156" t="s">
        <v>206</v>
      </c>
      <c r="C69" s="156" t="s">
        <v>207</v>
      </c>
      <c r="D69" s="156" t="s">
        <v>208</v>
      </c>
      <c r="E69" s="156">
        <v>221</v>
      </c>
      <c r="F69" s="155" t="s">
        <v>123</v>
      </c>
      <c r="G69" s="155"/>
      <c r="H69" s="155"/>
      <c r="I69" s="36"/>
      <c r="J69" s="36" t="s">
        <v>123</v>
      </c>
      <c r="K69" s="36" t="s">
        <v>123</v>
      </c>
      <c r="L69" s="36" t="s">
        <v>123</v>
      </c>
      <c r="M69" s="36" t="s">
        <v>123</v>
      </c>
      <c r="N69" s="36" t="s">
        <v>123</v>
      </c>
      <c r="O69" s="221"/>
      <c r="P69" s="222"/>
      <c r="Q69" s="84" t="s">
        <v>123</v>
      </c>
    </row>
    <row r="70" spans="2:17" ht="30" x14ac:dyDescent="0.25">
      <c r="B70" s="156" t="s">
        <v>209</v>
      </c>
      <c r="C70" s="156" t="s">
        <v>207</v>
      </c>
      <c r="D70" s="156" t="s">
        <v>210</v>
      </c>
      <c r="E70" s="156">
        <v>120</v>
      </c>
      <c r="F70" s="155"/>
      <c r="G70" s="155"/>
      <c r="H70" s="156" t="s">
        <v>211</v>
      </c>
      <c r="I70" s="36"/>
      <c r="J70" s="36" t="s">
        <v>123</v>
      </c>
      <c r="K70" s="36" t="s">
        <v>123</v>
      </c>
      <c r="L70" s="36" t="s">
        <v>123</v>
      </c>
      <c r="M70" s="36" t="s">
        <v>123</v>
      </c>
      <c r="N70" s="36" t="s">
        <v>123</v>
      </c>
      <c r="O70" s="223"/>
      <c r="P70" s="224"/>
      <c r="Q70" s="84" t="s">
        <v>123</v>
      </c>
    </row>
    <row r="71" spans="2:17" x14ac:dyDescent="0.25">
      <c r="B71" s="84"/>
      <c r="C71" s="84"/>
      <c r="D71" s="36"/>
      <c r="E71" s="36"/>
      <c r="F71" s="155"/>
      <c r="G71" s="155"/>
      <c r="H71" s="155"/>
      <c r="I71" s="36"/>
      <c r="J71" s="36"/>
      <c r="K71" s="84"/>
      <c r="L71" s="84"/>
      <c r="M71" s="84"/>
      <c r="N71" s="84"/>
      <c r="O71" s="221"/>
      <c r="P71" s="222"/>
      <c r="Q71" s="84"/>
    </row>
    <row r="72" spans="2:17" x14ac:dyDescent="0.25">
      <c r="B72" s="84"/>
      <c r="C72" s="84"/>
      <c r="D72" s="36"/>
      <c r="E72" s="36"/>
      <c r="F72" s="155"/>
      <c r="G72" s="155"/>
      <c r="H72" s="155"/>
      <c r="I72" s="36"/>
      <c r="J72" s="36"/>
      <c r="K72" s="84"/>
      <c r="L72" s="84"/>
      <c r="M72" s="84"/>
      <c r="N72" s="84"/>
      <c r="O72" s="221"/>
      <c r="P72" s="222"/>
      <c r="Q72" s="84"/>
    </row>
    <row r="73" spans="2:17" x14ac:dyDescent="0.25">
      <c r="B73" s="84"/>
      <c r="C73" s="84"/>
      <c r="D73" s="36"/>
      <c r="E73" s="36"/>
      <c r="F73" s="155"/>
      <c r="G73" s="155"/>
      <c r="H73" s="155"/>
      <c r="I73" s="36"/>
      <c r="J73" s="36"/>
      <c r="K73" s="84"/>
      <c r="L73" s="84"/>
      <c r="M73" s="84"/>
      <c r="N73" s="84"/>
      <c r="O73" s="221"/>
      <c r="P73" s="222"/>
      <c r="Q73" s="84"/>
    </row>
    <row r="74" spans="2:17" x14ac:dyDescent="0.25">
      <c r="B74" s="84"/>
      <c r="C74" s="84"/>
      <c r="D74" s="36"/>
      <c r="E74" s="36"/>
      <c r="F74" s="155"/>
      <c r="G74" s="155"/>
      <c r="H74" s="155"/>
      <c r="I74" s="36"/>
      <c r="J74" s="36"/>
      <c r="K74" s="84"/>
      <c r="L74" s="84"/>
      <c r="M74" s="84"/>
      <c r="N74" s="84"/>
      <c r="O74" s="221"/>
      <c r="P74" s="222"/>
      <c r="Q74" s="84"/>
    </row>
    <row r="75" spans="2:17" x14ac:dyDescent="0.25">
      <c r="B75" s="84"/>
      <c r="C75" s="2"/>
      <c r="D75" s="84"/>
      <c r="E75" s="84"/>
      <c r="F75" s="84"/>
      <c r="G75" s="84"/>
      <c r="H75" s="84"/>
      <c r="I75" s="84"/>
      <c r="J75" s="84"/>
      <c r="K75" s="84"/>
      <c r="L75" s="84"/>
      <c r="M75" s="84"/>
      <c r="N75" s="84"/>
      <c r="O75" s="221"/>
      <c r="P75" s="222"/>
      <c r="Q75" s="84"/>
    </row>
    <row r="76" spans="2:17" x14ac:dyDescent="0.25">
      <c r="B76" s="3" t="s">
        <v>1</v>
      </c>
    </row>
    <row r="77" spans="2:17" x14ac:dyDescent="0.25">
      <c r="B77" s="3" t="s">
        <v>37</v>
      </c>
    </row>
    <row r="78" spans="2:17" x14ac:dyDescent="0.25">
      <c r="B78" s="3" t="s">
        <v>60</v>
      </c>
    </row>
    <row r="80" spans="2:17" ht="15.75" thickBot="1" x14ac:dyDescent="0.3"/>
    <row r="81" spans="2:17" ht="27" thickBot="1" x14ac:dyDescent="0.3">
      <c r="B81" s="203" t="s">
        <v>38</v>
      </c>
      <c r="C81" s="204"/>
      <c r="D81" s="204"/>
      <c r="E81" s="204"/>
      <c r="F81" s="204"/>
      <c r="G81" s="204"/>
      <c r="H81" s="204"/>
      <c r="I81" s="204"/>
      <c r="J81" s="204"/>
      <c r="K81" s="204"/>
      <c r="L81" s="204"/>
      <c r="M81" s="204"/>
      <c r="N81" s="205"/>
    </row>
    <row r="86" spans="2:17" ht="76.5" customHeight="1" x14ac:dyDescent="0.25">
      <c r="B86" s="83" t="s">
        <v>0</v>
      </c>
      <c r="C86" s="83" t="s">
        <v>39</v>
      </c>
      <c r="D86" s="83" t="s">
        <v>40</v>
      </c>
      <c r="E86" s="83" t="s">
        <v>105</v>
      </c>
      <c r="F86" s="83" t="s">
        <v>107</v>
      </c>
      <c r="G86" s="83" t="s">
        <v>108</v>
      </c>
      <c r="H86" s="83" t="s">
        <v>109</v>
      </c>
      <c r="I86" s="83" t="s">
        <v>106</v>
      </c>
      <c r="J86" s="201" t="s">
        <v>110</v>
      </c>
      <c r="K86" s="229"/>
      <c r="L86" s="202"/>
      <c r="M86" s="83" t="s">
        <v>111</v>
      </c>
      <c r="N86" s="83" t="s">
        <v>41</v>
      </c>
      <c r="O86" s="83" t="s">
        <v>212</v>
      </c>
      <c r="P86" s="201" t="s">
        <v>3</v>
      </c>
      <c r="Q86" s="202"/>
    </row>
    <row r="87" spans="2:17" ht="104.25" customHeight="1" x14ac:dyDescent="0.25">
      <c r="B87" s="84" t="s">
        <v>42</v>
      </c>
      <c r="C87" s="156" t="s">
        <v>213</v>
      </c>
      <c r="D87" s="152" t="s">
        <v>214</v>
      </c>
      <c r="E87" s="36">
        <v>30315600</v>
      </c>
      <c r="F87" s="36" t="s">
        <v>215</v>
      </c>
      <c r="G87" s="36" t="s">
        <v>216</v>
      </c>
      <c r="H87" s="153">
        <v>34418</v>
      </c>
      <c r="I87" s="36"/>
      <c r="J87" s="3" t="s">
        <v>217</v>
      </c>
      <c r="K87" s="154" t="s">
        <v>218</v>
      </c>
      <c r="L87" s="156" t="s">
        <v>219</v>
      </c>
      <c r="M87" s="155" t="s">
        <v>123</v>
      </c>
      <c r="N87" s="155" t="s">
        <v>123</v>
      </c>
      <c r="O87" s="155" t="s">
        <v>123</v>
      </c>
      <c r="P87" s="230"/>
      <c r="Q87" s="230"/>
    </row>
    <row r="88" spans="2:17" ht="228" customHeight="1" x14ac:dyDescent="0.25">
      <c r="B88" s="84" t="s">
        <v>42</v>
      </c>
      <c r="C88" s="156" t="s">
        <v>213</v>
      </c>
      <c r="D88" s="152" t="s">
        <v>220</v>
      </c>
      <c r="E88" s="36">
        <v>34542706</v>
      </c>
      <c r="F88" s="36" t="s">
        <v>221</v>
      </c>
      <c r="G88" s="36" t="s">
        <v>222</v>
      </c>
      <c r="H88" s="153">
        <v>33781</v>
      </c>
      <c r="I88" s="36"/>
      <c r="J88" s="154" t="s">
        <v>223</v>
      </c>
      <c r="K88" s="154" t="s">
        <v>224</v>
      </c>
      <c r="L88" s="156" t="s">
        <v>225</v>
      </c>
      <c r="M88" s="155" t="s">
        <v>123</v>
      </c>
      <c r="N88" s="155" t="s">
        <v>123</v>
      </c>
      <c r="O88" s="155" t="s">
        <v>123</v>
      </c>
      <c r="P88" s="230"/>
      <c r="Q88" s="230"/>
    </row>
    <row r="89" spans="2:17" ht="120" x14ac:dyDescent="0.25">
      <c r="B89" s="36" t="s">
        <v>226</v>
      </c>
      <c r="C89" s="156" t="s">
        <v>213</v>
      </c>
      <c r="D89" s="152" t="s">
        <v>227</v>
      </c>
      <c r="E89" s="36">
        <v>30334862</v>
      </c>
      <c r="F89" s="36" t="s">
        <v>228</v>
      </c>
      <c r="G89" s="36" t="s">
        <v>234</v>
      </c>
      <c r="H89" s="161" t="s">
        <v>260</v>
      </c>
      <c r="I89" s="36"/>
      <c r="J89" s="154" t="s">
        <v>229</v>
      </c>
      <c r="K89" s="154" t="s">
        <v>230</v>
      </c>
      <c r="L89" s="156" t="s">
        <v>231</v>
      </c>
      <c r="M89" s="155" t="s">
        <v>123</v>
      </c>
      <c r="N89" s="155" t="s">
        <v>123</v>
      </c>
      <c r="O89" s="155" t="s">
        <v>123</v>
      </c>
      <c r="P89" s="231"/>
      <c r="Q89" s="231"/>
    </row>
    <row r="90" spans="2:17" ht="90" x14ac:dyDescent="0.25">
      <c r="B90" s="36" t="s">
        <v>226</v>
      </c>
      <c r="C90" s="156" t="s">
        <v>213</v>
      </c>
      <c r="D90" s="152" t="s">
        <v>232</v>
      </c>
      <c r="E90" s="36">
        <v>1053778390</v>
      </c>
      <c r="F90" s="154" t="s">
        <v>233</v>
      </c>
      <c r="G90" s="36" t="s">
        <v>234</v>
      </c>
      <c r="H90" s="153">
        <v>41012</v>
      </c>
      <c r="I90" s="36"/>
      <c r="J90" s="154" t="s">
        <v>235</v>
      </c>
      <c r="K90" s="154" t="s">
        <v>236</v>
      </c>
      <c r="L90" s="156" t="s">
        <v>237</v>
      </c>
      <c r="M90" s="155" t="s">
        <v>123</v>
      </c>
      <c r="N90" s="155" t="s">
        <v>123</v>
      </c>
      <c r="O90" s="155" t="s">
        <v>123</v>
      </c>
      <c r="P90" s="230"/>
      <c r="Q90" s="230"/>
    </row>
    <row r="92" spans="2:17" ht="15.75" thickBot="1" x14ac:dyDescent="0.3"/>
    <row r="93" spans="2:17" ht="27" thickBot="1" x14ac:dyDescent="0.3">
      <c r="B93" s="203" t="s">
        <v>44</v>
      </c>
      <c r="C93" s="204"/>
      <c r="D93" s="204"/>
      <c r="E93" s="204"/>
      <c r="F93" s="204"/>
      <c r="G93" s="204"/>
      <c r="H93" s="204"/>
      <c r="I93" s="204"/>
      <c r="J93" s="204"/>
      <c r="K93" s="204"/>
      <c r="L93" s="204"/>
      <c r="M93" s="204"/>
      <c r="N93" s="205"/>
    </row>
    <row r="96" spans="2:17" ht="46.15" customHeight="1" x14ac:dyDescent="0.25">
      <c r="B96" s="43" t="s">
        <v>33</v>
      </c>
      <c r="C96" s="43" t="s">
        <v>45</v>
      </c>
      <c r="D96" s="201" t="s">
        <v>3</v>
      </c>
      <c r="E96" s="202"/>
    </row>
    <row r="97" spans="1:26" ht="46.9" customHeight="1" x14ac:dyDescent="0.25">
      <c r="B97" s="44" t="s">
        <v>112</v>
      </c>
      <c r="C97" s="141" t="s">
        <v>123</v>
      </c>
      <c r="D97" s="232"/>
      <c r="E97" s="232"/>
    </row>
    <row r="100" spans="1:26" ht="26.25" x14ac:dyDescent="0.25">
      <c r="B100" s="199" t="s">
        <v>62</v>
      </c>
      <c r="C100" s="200"/>
      <c r="D100" s="200"/>
      <c r="E100" s="200"/>
      <c r="F100" s="200"/>
      <c r="G100" s="200"/>
      <c r="H100" s="200"/>
      <c r="I100" s="200"/>
      <c r="J100" s="200"/>
      <c r="K100" s="200"/>
      <c r="L100" s="200"/>
      <c r="M100" s="200"/>
      <c r="N100" s="200"/>
      <c r="O100" s="200"/>
      <c r="P100" s="200"/>
    </row>
    <row r="102" spans="1:26" ht="15.75" thickBot="1" x14ac:dyDescent="0.3"/>
    <row r="103" spans="1:26" ht="27" thickBot="1" x14ac:dyDescent="0.3">
      <c r="B103" s="203" t="s">
        <v>52</v>
      </c>
      <c r="C103" s="204"/>
      <c r="D103" s="204"/>
      <c r="E103" s="204"/>
      <c r="F103" s="204"/>
      <c r="G103" s="204"/>
      <c r="H103" s="204"/>
      <c r="I103" s="204"/>
      <c r="J103" s="204"/>
      <c r="K103" s="204"/>
      <c r="L103" s="204"/>
      <c r="M103" s="204"/>
      <c r="N103" s="205"/>
    </row>
    <row r="105" spans="1:26" ht="15.75" thickBot="1" x14ac:dyDescent="0.3">
      <c r="M105" s="41"/>
      <c r="N105" s="41"/>
    </row>
    <row r="106" spans="1:26" s="70" customFormat="1" ht="109.5" customHeight="1" x14ac:dyDescent="0.25">
      <c r="B106" s="81" t="s">
        <v>132</v>
      </c>
      <c r="C106" s="81" t="s">
        <v>133</v>
      </c>
      <c r="D106" s="81" t="s">
        <v>134</v>
      </c>
      <c r="E106" s="81" t="s">
        <v>43</v>
      </c>
      <c r="F106" s="81" t="s">
        <v>22</v>
      </c>
      <c r="G106" s="81" t="s">
        <v>92</v>
      </c>
      <c r="H106" s="81" t="s">
        <v>17</v>
      </c>
      <c r="I106" s="81" t="s">
        <v>10</v>
      </c>
      <c r="J106" s="81" t="s">
        <v>31</v>
      </c>
      <c r="K106" s="81" t="s">
        <v>59</v>
      </c>
      <c r="L106" s="81" t="s">
        <v>20</v>
      </c>
      <c r="M106" s="66" t="s">
        <v>26</v>
      </c>
      <c r="N106" s="81" t="s">
        <v>135</v>
      </c>
      <c r="O106" s="81" t="s">
        <v>36</v>
      </c>
      <c r="P106" s="82" t="s">
        <v>11</v>
      </c>
      <c r="Q106" s="82" t="s">
        <v>19</v>
      </c>
    </row>
    <row r="107" spans="1:26" s="76" customFormat="1" ht="60" x14ac:dyDescent="0.25">
      <c r="A107" s="33">
        <v>1</v>
      </c>
      <c r="B107" s="146" t="s">
        <v>194</v>
      </c>
      <c r="C107" s="146" t="s">
        <v>194</v>
      </c>
      <c r="D107" s="78" t="s">
        <v>238</v>
      </c>
      <c r="E107" s="72" t="s">
        <v>239</v>
      </c>
      <c r="F107" s="73" t="s">
        <v>123</v>
      </c>
      <c r="G107" s="116"/>
      <c r="H107" s="74">
        <v>40693</v>
      </c>
      <c r="I107" s="74">
        <v>40767</v>
      </c>
      <c r="J107" s="74" t="s">
        <v>124</v>
      </c>
      <c r="K107" s="150">
        <v>0</v>
      </c>
      <c r="L107" s="150">
        <v>2.4300000000000002</v>
      </c>
      <c r="M107" s="65">
        <v>384</v>
      </c>
      <c r="N107" s="65">
        <v>273</v>
      </c>
      <c r="O107" s="17"/>
      <c r="P107" s="17">
        <v>111</v>
      </c>
      <c r="Q107" s="117" t="s">
        <v>240</v>
      </c>
      <c r="R107" s="75"/>
      <c r="S107" s="75"/>
      <c r="T107" s="75"/>
      <c r="U107" s="75"/>
      <c r="V107" s="75"/>
      <c r="W107" s="75"/>
      <c r="X107" s="75"/>
      <c r="Y107" s="75"/>
      <c r="Z107" s="75"/>
    </row>
    <row r="108" spans="1:26" s="76" customFormat="1" ht="60" x14ac:dyDescent="0.25">
      <c r="A108" s="33">
        <f>+A107+1</f>
        <v>2</v>
      </c>
      <c r="B108" s="146" t="s">
        <v>194</v>
      </c>
      <c r="C108" s="146" t="s">
        <v>194</v>
      </c>
      <c r="D108" s="78" t="s">
        <v>238</v>
      </c>
      <c r="E108" s="72" t="s">
        <v>241</v>
      </c>
      <c r="F108" s="73" t="s">
        <v>123</v>
      </c>
      <c r="G108" s="73"/>
      <c r="H108" s="74">
        <v>40313</v>
      </c>
      <c r="I108" s="74">
        <v>40527</v>
      </c>
      <c r="J108" s="74" t="s">
        <v>124</v>
      </c>
      <c r="K108" s="150">
        <v>0</v>
      </c>
      <c r="L108" s="150">
        <v>7</v>
      </c>
      <c r="M108" s="65">
        <v>384</v>
      </c>
      <c r="N108" s="65">
        <v>273</v>
      </c>
      <c r="O108" s="17"/>
      <c r="P108" s="17">
        <v>111</v>
      </c>
      <c r="Q108" s="117" t="s">
        <v>240</v>
      </c>
      <c r="R108" s="75"/>
      <c r="S108" s="75"/>
      <c r="T108" s="75"/>
      <c r="U108" s="75"/>
      <c r="V108" s="75"/>
      <c r="W108" s="75"/>
      <c r="X108" s="75"/>
      <c r="Y108" s="75"/>
      <c r="Z108" s="75"/>
    </row>
    <row r="109" spans="1:26" s="76" customFormat="1" x14ac:dyDescent="0.25">
      <c r="A109" s="33">
        <f t="shared" ref="A109:A114" si="3">+A108+1</f>
        <v>3</v>
      </c>
      <c r="B109" s="77"/>
      <c r="C109" s="78"/>
      <c r="D109" s="77"/>
      <c r="E109" s="72"/>
      <c r="F109" s="73"/>
      <c r="G109" s="73"/>
      <c r="H109" s="73"/>
      <c r="I109" s="74"/>
      <c r="J109" s="74"/>
      <c r="K109" s="74"/>
      <c r="L109" s="74"/>
      <c r="M109" s="65"/>
      <c r="N109" s="65"/>
      <c r="O109" s="17"/>
      <c r="P109" s="17"/>
      <c r="Q109" s="117"/>
      <c r="R109" s="75"/>
      <c r="S109" s="75"/>
      <c r="T109" s="75"/>
      <c r="U109" s="75"/>
      <c r="V109" s="75"/>
      <c r="W109" s="75"/>
      <c r="X109" s="75"/>
      <c r="Y109" s="75"/>
      <c r="Z109" s="75"/>
    </row>
    <row r="110" spans="1:26" s="76" customFormat="1" x14ac:dyDescent="0.25">
      <c r="A110" s="33">
        <f t="shared" si="3"/>
        <v>4</v>
      </c>
      <c r="B110" s="77"/>
      <c r="C110" s="78"/>
      <c r="D110" s="77"/>
      <c r="E110" s="72"/>
      <c r="F110" s="73"/>
      <c r="G110" s="73"/>
      <c r="H110" s="73"/>
      <c r="I110" s="74"/>
      <c r="J110" s="74"/>
      <c r="K110" s="74"/>
      <c r="L110" s="74"/>
      <c r="M110" s="65"/>
      <c r="N110" s="65"/>
      <c r="O110" s="17"/>
      <c r="P110" s="17"/>
      <c r="Q110" s="117"/>
      <c r="R110" s="75"/>
      <c r="S110" s="75"/>
      <c r="T110" s="75"/>
      <c r="U110" s="75"/>
      <c r="V110" s="75"/>
      <c r="W110" s="75"/>
      <c r="X110" s="75"/>
      <c r="Y110" s="75"/>
      <c r="Z110" s="75"/>
    </row>
    <row r="111" spans="1:26" s="76" customFormat="1" x14ac:dyDescent="0.25">
      <c r="A111" s="33">
        <f t="shared" si="3"/>
        <v>5</v>
      </c>
      <c r="B111" s="77"/>
      <c r="C111" s="78"/>
      <c r="D111" s="77"/>
      <c r="E111" s="72"/>
      <c r="F111" s="73"/>
      <c r="G111" s="73"/>
      <c r="H111" s="73"/>
      <c r="I111" s="74"/>
      <c r="J111" s="74"/>
      <c r="K111" s="74"/>
      <c r="L111" s="74"/>
      <c r="M111" s="65"/>
      <c r="N111" s="65"/>
      <c r="O111" s="17"/>
      <c r="P111" s="17"/>
      <c r="Q111" s="117"/>
      <c r="R111" s="75"/>
      <c r="S111" s="75"/>
      <c r="T111" s="75"/>
      <c r="U111" s="75"/>
      <c r="V111" s="75"/>
      <c r="W111" s="75"/>
      <c r="X111" s="75"/>
      <c r="Y111" s="75"/>
      <c r="Z111" s="75"/>
    </row>
    <row r="112" spans="1:26" s="76" customFormat="1" x14ac:dyDescent="0.25">
      <c r="A112" s="33">
        <f t="shared" si="3"/>
        <v>6</v>
      </c>
      <c r="B112" s="77"/>
      <c r="C112" s="78"/>
      <c r="D112" s="77"/>
      <c r="E112" s="72"/>
      <c r="F112" s="73"/>
      <c r="G112" s="73"/>
      <c r="H112" s="73"/>
      <c r="I112" s="74"/>
      <c r="J112" s="74"/>
      <c r="K112" s="74"/>
      <c r="L112" s="74"/>
      <c r="M112" s="65"/>
      <c r="N112" s="65"/>
      <c r="O112" s="17"/>
      <c r="P112" s="17"/>
      <c r="Q112" s="117"/>
      <c r="R112" s="75"/>
      <c r="S112" s="75"/>
      <c r="T112" s="75"/>
      <c r="U112" s="75"/>
      <c r="V112" s="75"/>
      <c r="W112" s="75"/>
      <c r="X112" s="75"/>
      <c r="Y112" s="75"/>
      <c r="Z112" s="75"/>
    </row>
    <row r="113" spans="1:26" s="76" customFormat="1" x14ac:dyDescent="0.25">
      <c r="A113" s="33">
        <f t="shared" si="3"/>
        <v>7</v>
      </c>
      <c r="B113" s="77"/>
      <c r="C113" s="78"/>
      <c r="D113" s="77"/>
      <c r="E113" s="72"/>
      <c r="F113" s="73"/>
      <c r="G113" s="73"/>
      <c r="H113" s="73"/>
      <c r="I113" s="74"/>
      <c r="J113" s="74"/>
      <c r="K113" s="74"/>
      <c r="L113" s="74"/>
      <c r="M113" s="65"/>
      <c r="N113" s="65"/>
      <c r="O113" s="17"/>
      <c r="P113" s="17"/>
      <c r="Q113" s="117"/>
      <c r="R113" s="75"/>
      <c r="S113" s="75"/>
      <c r="T113" s="75"/>
      <c r="U113" s="75"/>
      <c r="V113" s="75"/>
      <c r="W113" s="75"/>
      <c r="X113" s="75"/>
      <c r="Y113" s="75"/>
      <c r="Z113" s="75"/>
    </row>
    <row r="114" spans="1:26" s="76" customFormat="1" x14ac:dyDescent="0.25">
      <c r="A114" s="33">
        <f t="shared" si="3"/>
        <v>8</v>
      </c>
      <c r="B114" s="77"/>
      <c r="C114" s="78"/>
      <c r="D114" s="77"/>
      <c r="E114" s="72"/>
      <c r="F114" s="73"/>
      <c r="G114" s="73"/>
      <c r="H114" s="73"/>
      <c r="I114" s="74"/>
      <c r="J114" s="74"/>
      <c r="K114" s="74"/>
      <c r="L114" s="74"/>
      <c r="M114" s="65"/>
      <c r="N114" s="65"/>
      <c r="O114" s="17"/>
      <c r="P114" s="17"/>
      <c r="Q114" s="117"/>
      <c r="R114" s="75"/>
      <c r="S114" s="75"/>
      <c r="T114" s="75"/>
      <c r="U114" s="75"/>
      <c r="V114" s="75"/>
      <c r="W114" s="75"/>
      <c r="X114" s="75"/>
      <c r="Y114" s="75"/>
      <c r="Z114" s="75"/>
    </row>
    <row r="115" spans="1:26" s="76" customFormat="1" x14ac:dyDescent="0.25">
      <c r="A115" s="33"/>
      <c r="B115" s="34" t="s">
        <v>16</v>
      </c>
      <c r="C115" s="78"/>
      <c r="D115" s="77"/>
      <c r="E115" s="72"/>
      <c r="F115" s="73"/>
      <c r="G115" s="73"/>
      <c r="H115" s="73"/>
      <c r="I115" s="74"/>
      <c r="J115" s="74"/>
      <c r="K115" s="79">
        <f t="shared" ref="K115:N115" si="4">SUM(K107:K114)</f>
        <v>0</v>
      </c>
      <c r="L115" s="79">
        <f t="shared" si="4"/>
        <v>9.43</v>
      </c>
      <c r="M115" s="115">
        <f t="shared" si="4"/>
        <v>768</v>
      </c>
      <c r="N115" s="79">
        <f t="shared" si="4"/>
        <v>546</v>
      </c>
      <c r="O115" s="17"/>
      <c r="P115" s="17"/>
      <c r="Q115" s="118"/>
    </row>
    <row r="116" spans="1:26" x14ac:dyDescent="0.25">
      <c r="B116" s="18"/>
      <c r="C116" s="18"/>
      <c r="D116" s="18"/>
      <c r="E116" s="19"/>
      <c r="F116" s="18"/>
      <c r="G116" s="18"/>
      <c r="H116" s="18"/>
      <c r="I116" s="18"/>
      <c r="J116" s="18"/>
      <c r="K116" s="18"/>
      <c r="L116" s="18"/>
      <c r="M116" s="18"/>
      <c r="N116" s="18"/>
      <c r="O116" s="18"/>
      <c r="P116" s="18"/>
    </row>
    <row r="117" spans="1:26" ht="18.75" x14ac:dyDescent="0.25">
      <c r="B117" s="37" t="s">
        <v>32</v>
      </c>
      <c r="C117" s="47">
        <f>+K115</f>
        <v>0</v>
      </c>
      <c r="H117" s="20"/>
      <c r="I117" s="20"/>
      <c r="J117" s="20"/>
      <c r="K117" s="20"/>
      <c r="L117" s="20"/>
      <c r="M117" s="20"/>
      <c r="N117" s="18"/>
      <c r="O117" s="18"/>
      <c r="P117" s="18"/>
    </row>
    <row r="119" spans="1:26" ht="15.75" thickBot="1" x14ac:dyDescent="0.3"/>
    <row r="120" spans="1:26" ht="37.15" customHeight="1" thickBot="1" x14ac:dyDescent="0.3">
      <c r="B120" s="48" t="s">
        <v>47</v>
      </c>
      <c r="C120" s="49" t="s">
        <v>48</v>
      </c>
      <c r="D120" s="48" t="s">
        <v>49</v>
      </c>
      <c r="E120" s="49" t="s">
        <v>53</v>
      </c>
    </row>
    <row r="121" spans="1:26" ht="41.45" customHeight="1" x14ac:dyDescent="0.25">
      <c r="B121" s="42" t="s">
        <v>113</v>
      </c>
      <c r="C121" s="45">
        <v>20</v>
      </c>
      <c r="D121" s="45">
        <v>20</v>
      </c>
      <c r="E121" s="233">
        <v>0</v>
      </c>
    </row>
    <row r="122" spans="1:26" x14ac:dyDescent="0.25">
      <c r="B122" s="42" t="s">
        <v>114</v>
      </c>
      <c r="C122" s="155">
        <v>30</v>
      </c>
      <c r="D122" s="141">
        <v>0</v>
      </c>
      <c r="E122" s="234"/>
    </row>
    <row r="123" spans="1:26" ht="15.75" thickBot="1" x14ac:dyDescent="0.3">
      <c r="B123" s="42" t="s">
        <v>115</v>
      </c>
      <c r="C123" s="46">
        <v>40</v>
      </c>
      <c r="D123" s="46">
        <v>0</v>
      </c>
      <c r="E123" s="235"/>
    </row>
    <row r="125" spans="1:26" ht="15.75" thickBot="1" x14ac:dyDescent="0.3"/>
    <row r="126" spans="1:26" ht="27" thickBot="1" x14ac:dyDescent="0.3">
      <c r="B126" s="203" t="s">
        <v>50</v>
      </c>
      <c r="C126" s="204"/>
      <c r="D126" s="204"/>
      <c r="E126" s="204"/>
      <c r="F126" s="204"/>
      <c r="G126" s="204"/>
      <c r="H126" s="204"/>
      <c r="I126" s="204"/>
      <c r="J126" s="204"/>
      <c r="K126" s="204"/>
      <c r="L126" s="204"/>
      <c r="M126" s="204"/>
      <c r="N126" s="205"/>
    </row>
    <row r="128" spans="1:26" ht="76.5" customHeight="1" x14ac:dyDescent="0.25">
      <c r="B128" s="83" t="s">
        <v>0</v>
      </c>
      <c r="C128" s="83" t="s">
        <v>39</v>
      </c>
      <c r="D128" s="83" t="s">
        <v>40</v>
      </c>
      <c r="E128" s="83" t="s">
        <v>105</v>
      </c>
      <c r="F128" s="83" t="s">
        <v>107</v>
      </c>
      <c r="G128" s="83" t="s">
        <v>108</v>
      </c>
      <c r="H128" s="83" t="s">
        <v>109</v>
      </c>
      <c r="I128" s="83" t="s">
        <v>106</v>
      </c>
      <c r="J128" s="201" t="s">
        <v>110</v>
      </c>
      <c r="K128" s="229"/>
      <c r="L128" s="202"/>
      <c r="M128" s="83" t="s">
        <v>111</v>
      </c>
      <c r="N128" s="83" t="s">
        <v>41</v>
      </c>
      <c r="O128" s="83" t="s">
        <v>242</v>
      </c>
      <c r="P128" s="201" t="s">
        <v>3</v>
      </c>
      <c r="Q128" s="202"/>
    </row>
    <row r="129" spans="2:17" ht="187.5" customHeight="1" x14ac:dyDescent="0.25">
      <c r="B129" s="44" t="s">
        <v>243</v>
      </c>
      <c r="C129" s="159" t="s">
        <v>244</v>
      </c>
      <c r="D129" s="157" t="s">
        <v>245</v>
      </c>
      <c r="E129" s="157">
        <v>1053777676</v>
      </c>
      <c r="F129" s="84" t="s">
        <v>228</v>
      </c>
      <c r="G129" s="84" t="s">
        <v>234</v>
      </c>
      <c r="H129" s="158">
        <v>40025</v>
      </c>
      <c r="I129" s="84"/>
      <c r="J129" s="84" t="s">
        <v>217</v>
      </c>
      <c r="K129" s="44" t="s">
        <v>246</v>
      </c>
      <c r="L129" s="44" t="s">
        <v>247</v>
      </c>
      <c r="M129" s="162" t="s">
        <v>123</v>
      </c>
      <c r="N129" s="162" t="s">
        <v>123</v>
      </c>
      <c r="O129" s="162" t="s">
        <v>123</v>
      </c>
      <c r="P129" s="223"/>
      <c r="Q129" s="224"/>
    </row>
    <row r="130" spans="2:17" ht="87.75" customHeight="1" x14ac:dyDescent="0.25">
      <c r="B130" s="44" t="s">
        <v>119</v>
      </c>
      <c r="C130" s="159" t="s">
        <v>244</v>
      </c>
      <c r="D130" s="157" t="s">
        <v>248</v>
      </c>
      <c r="E130" s="157">
        <v>30237343</v>
      </c>
      <c r="F130" s="159" t="s">
        <v>249</v>
      </c>
      <c r="G130" s="84" t="s">
        <v>234</v>
      </c>
      <c r="H130" s="158">
        <v>39745</v>
      </c>
      <c r="I130" s="36"/>
      <c r="J130" s="159" t="s">
        <v>250</v>
      </c>
      <c r="K130" s="156" t="s">
        <v>251</v>
      </c>
      <c r="L130" s="156" t="s">
        <v>252</v>
      </c>
      <c r="M130" s="162" t="s">
        <v>123</v>
      </c>
      <c r="N130" s="162" t="s">
        <v>123</v>
      </c>
      <c r="O130" s="162" t="s">
        <v>123</v>
      </c>
      <c r="P130" s="236"/>
      <c r="Q130" s="236"/>
    </row>
    <row r="131" spans="2:17" ht="60.75" customHeight="1" x14ac:dyDescent="0.25">
      <c r="B131" s="44" t="s">
        <v>120</v>
      </c>
      <c r="C131" s="160" t="s">
        <v>253</v>
      </c>
      <c r="D131" s="157" t="s">
        <v>254</v>
      </c>
      <c r="E131" s="157">
        <v>16071376</v>
      </c>
      <c r="F131" s="84" t="s">
        <v>255</v>
      </c>
      <c r="G131" s="84" t="s">
        <v>256</v>
      </c>
      <c r="H131" s="158">
        <v>39310</v>
      </c>
      <c r="I131" s="36"/>
      <c r="J131" s="84" t="s">
        <v>257</v>
      </c>
      <c r="K131" s="154" t="s">
        <v>258</v>
      </c>
      <c r="L131" s="36" t="s">
        <v>259</v>
      </c>
      <c r="M131" s="162" t="s">
        <v>123</v>
      </c>
      <c r="N131" s="162" t="s">
        <v>123</v>
      </c>
      <c r="O131" s="162" t="s">
        <v>123</v>
      </c>
      <c r="P131" s="223"/>
      <c r="Q131" s="224"/>
    </row>
    <row r="132" spans="2:17" x14ac:dyDescent="0.25">
      <c r="M132" s="70"/>
      <c r="N132" s="70"/>
      <c r="O132" s="70"/>
    </row>
    <row r="134" spans="2:17" ht="15.75" thickBot="1" x14ac:dyDescent="0.3"/>
    <row r="135" spans="2:17" ht="54" customHeight="1" x14ac:dyDescent="0.25">
      <c r="B135" s="86" t="s">
        <v>33</v>
      </c>
      <c r="C135" s="86" t="s">
        <v>47</v>
      </c>
      <c r="D135" s="83" t="s">
        <v>48</v>
      </c>
      <c r="E135" s="86" t="s">
        <v>49</v>
      </c>
      <c r="F135" s="49" t="s">
        <v>54</v>
      </c>
      <c r="G135" s="58"/>
    </row>
    <row r="136" spans="2:17" ht="120.75" customHeight="1" x14ac:dyDescent="0.25">
      <c r="B136" s="225" t="s">
        <v>51</v>
      </c>
      <c r="C136" s="140" t="s">
        <v>116</v>
      </c>
      <c r="D136" s="141">
        <v>25</v>
      </c>
      <c r="E136" s="141">
        <v>25</v>
      </c>
      <c r="F136" s="226">
        <f>+E136+E137+E138</f>
        <v>60</v>
      </c>
      <c r="G136" s="59"/>
    </row>
    <row r="137" spans="2:17" ht="106.5" customHeight="1" x14ac:dyDescent="0.25">
      <c r="B137" s="225"/>
      <c r="C137" s="140" t="s">
        <v>117</v>
      </c>
      <c r="D137" s="159">
        <v>25</v>
      </c>
      <c r="E137" s="141">
        <v>25</v>
      </c>
      <c r="F137" s="227"/>
      <c r="G137" s="59"/>
    </row>
    <row r="138" spans="2:17" ht="81" customHeight="1" x14ac:dyDescent="0.25">
      <c r="B138" s="225"/>
      <c r="C138" s="140" t="s">
        <v>118</v>
      </c>
      <c r="D138" s="141">
        <v>10</v>
      </c>
      <c r="E138" s="141">
        <v>10</v>
      </c>
      <c r="F138" s="228"/>
      <c r="G138" s="59"/>
    </row>
    <row r="139" spans="2:17" x14ac:dyDescent="0.25">
      <c r="C139" s="67"/>
    </row>
    <row r="142" spans="2:17" x14ac:dyDescent="0.25">
      <c r="B142" s="85" t="s">
        <v>55</v>
      </c>
    </row>
    <row r="145" spans="2:5" x14ac:dyDescent="0.25">
      <c r="B145" s="87" t="s">
        <v>33</v>
      </c>
      <c r="C145" s="87" t="s">
        <v>56</v>
      </c>
      <c r="D145" s="86" t="s">
        <v>49</v>
      </c>
      <c r="E145" s="86" t="s">
        <v>16</v>
      </c>
    </row>
    <row r="146" spans="2:5" ht="28.5" x14ac:dyDescent="0.25">
      <c r="B146" s="68" t="s">
        <v>57</v>
      </c>
      <c r="C146" s="69">
        <v>40</v>
      </c>
      <c r="D146" s="141">
        <f>+E121</f>
        <v>0</v>
      </c>
      <c r="E146" s="206">
        <f>+D146+D147</f>
        <v>60</v>
      </c>
    </row>
    <row r="147" spans="2:5" ht="42.75" x14ac:dyDescent="0.25">
      <c r="B147" s="68" t="s">
        <v>58</v>
      </c>
      <c r="C147" s="69">
        <v>60</v>
      </c>
      <c r="D147" s="141">
        <f>+F136</f>
        <v>60</v>
      </c>
      <c r="E147" s="207"/>
    </row>
  </sheetData>
  <sheetProtection algorithmName="SHA-512" hashValue="I2UZQb+TYtY6VZB1J70NNk1gMh2+2XNZ5M3kWr6YxR5fd4aC+wOOM0Ynowht8X2uyKtLdXfDF0qShwltJAhHxQ==" saltValue="bxOkc+Asx6A+sxL4FtCfHQ==" spinCount="100000" sheet="1" objects="1" scenarios="1"/>
  <mergeCells count="46">
    <mergeCell ref="E146:E147"/>
    <mergeCell ref="J128:L128"/>
    <mergeCell ref="P128:Q128"/>
    <mergeCell ref="P130:Q130"/>
    <mergeCell ref="P131:Q131"/>
    <mergeCell ref="B136:B138"/>
    <mergeCell ref="F136:F138"/>
    <mergeCell ref="P129:Q129"/>
    <mergeCell ref="J86:L86"/>
    <mergeCell ref="P87:Q87"/>
    <mergeCell ref="P88:Q88"/>
    <mergeCell ref="P89:Q89"/>
    <mergeCell ref="P90:Q90"/>
    <mergeCell ref="B93:N93"/>
    <mergeCell ref="D96:E96"/>
    <mergeCell ref="D97:E97"/>
    <mergeCell ref="B100:P100"/>
    <mergeCell ref="B103:N103"/>
    <mergeCell ref="E121:E123"/>
    <mergeCell ref="B126:N126"/>
    <mergeCell ref="C8:N8"/>
    <mergeCell ref="C9:N9"/>
    <mergeCell ref="C10:E10"/>
    <mergeCell ref="O75:P75"/>
    <mergeCell ref="O70:P70"/>
    <mergeCell ref="O71:P71"/>
    <mergeCell ref="O72:P72"/>
    <mergeCell ref="O73:P73"/>
    <mergeCell ref="O74:P74"/>
    <mergeCell ref="O69:P69"/>
    <mergeCell ref="B2:P2"/>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s>
  <dataValidations count="2">
    <dataValidation type="decimal" allowBlank="1" showInputMessage="1" showErrorMessage="1" sqref="WVH982730 WLL982730 C65226 IV65226 SR65226 ACN65226 AMJ65226 AWF65226 BGB65226 BPX65226 BZT65226 CJP65226 CTL65226 DDH65226 DND65226 DWZ65226 EGV65226 EQR65226 FAN65226 FKJ65226 FUF65226 GEB65226 GNX65226 GXT65226 HHP65226 HRL65226 IBH65226 ILD65226 IUZ65226 JEV65226 JOR65226 JYN65226 KIJ65226 KSF65226 LCB65226 LLX65226 LVT65226 MFP65226 MPL65226 MZH65226 NJD65226 NSZ65226 OCV65226 OMR65226 OWN65226 PGJ65226 PQF65226 QAB65226 QJX65226 QTT65226 RDP65226 RNL65226 RXH65226 SHD65226 SQZ65226 TAV65226 TKR65226 TUN65226 UEJ65226 UOF65226 UYB65226 VHX65226 VRT65226 WBP65226 WLL65226 WVH65226 C130762 IV130762 SR130762 ACN130762 AMJ130762 AWF130762 BGB130762 BPX130762 BZT130762 CJP130762 CTL130762 DDH130762 DND130762 DWZ130762 EGV130762 EQR130762 FAN130762 FKJ130762 FUF130762 GEB130762 GNX130762 GXT130762 HHP130762 HRL130762 IBH130762 ILD130762 IUZ130762 JEV130762 JOR130762 JYN130762 KIJ130762 KSF130762 LCB130762 LLX130762 LVT130762 MFP130762 MPL130762 MZH130762 NJD130762 NSZ130762 OCV130762 OMR130762 OWN130762 PGJ130762 PQF130762 QAB130762 QJX130762 QTT130762 RDP130762 RNL130762 RXH130762 SHD130762 SQZ130762 TAV130762 TKR130762 TUN130762 UEJ130762 UOF130762 UYB130762 VHX130762 VRT130762 WBP130762 WLL130762 WVH130762 C196298 IV196298 SR196298 ACN196298 AMJ196298 AWF196298 BGB196298 BPX196298 BZT196298 CJP196298 CTL196298 DDH196298 DND196298 DWZ196298 EGV196298 EQR196298 FAN196298 FKJ196298 FUF196298 GEB196298 GNX196298 GXT196298 HHP196298 HRL196298 IBH196298 ILD196298 IUZ196298 JEV196298 JOR196298 JYN196298 KIJ196298 KSF196298 LCB196298 LLX196298 LVT196298 MFP196298 MPL196298 MZH196298 NJD196298 NSZ196298 OCV196298 OMR196298 OWN196298 PGJ196298 PQF196298 QAB196298 QJX196298 QTT196298 RDP196298 RNL196298 RXH196298 SHD196298 SQZ196298 TAV196298 TKR196298 TUN196298 UEJ196298 UOF196298 UYB196298 VHX196298 VRT196298 WBP196298 WLL196298 WVH196298 C261834 IV261834 SR261834 ACN261834 AMJ261834 AWF261834 BGB261834 BPX261834 BZT261834 CJP261834 CTL261834 DDH261834 DND261834 DWZ261834 EGV261834 EQR261834 FAN261834 FKJ261834 FUF261834 GEB261834 GNX261834 GXT261834 HHP261834 HRL261834 IBH261834 ILD261834 IUZ261834 JEV261834 JOR261834 JYN261834 KIJ261834 KSF261834 LCB261834 LLX261834 LVT261834 MFP261834 MPL261834 MZH261834 NJD261834 NSZ261834 OCV261834 OMR261834 OWN261834 PGJ261834 PQF261834 QAB261834 QJX261834 QTT261834 RDP261834 RNL261834 RXH261834 SHD261834 SQZ261834 TAV261834 TKR261834 TUN261834 UEJ261834 UOF261834 UYB261834 VHX261834 VRT261834 WBP261834 WLL261834 WVH261834 C327370 IV327370 SR327370 ACN327370 AMJ327370 AWF327370 BGB327370 BPX327370 BZT327370 CJP327370 CTL327370 DDH327370 DND327370 DWZ327370 EGV327370 EQR327370 FAN327370 FKJ327370 FUF327370 GEB327370 GNX327370 GXT327370 HHP327370 HRL327370 IBH327370 ILD327370 IUZ327370 JEV327370 JOR327370 JYN327370 KIJ327370 KSF327370 LCB327370 LLX327370 LVT327370 MFP327370 MPL327370 MZH327370 NJD327370 NSZ327370 OCV327370 OMR327370 OWN327370 PGJ327370 PQF327370 QAB327370 QJX327370 QTT327370 RDP327370 RNL327370 RXH327370 SHD327370 SQZ327370 TAV327370 TKR327370 TUN327370 UEJ327370 UOF327370 UYB327370 VHX327370 VRT327370 WBP327370 WLL327370 WVH327370 C392906 IV392906 SR392906 ACN392906 AMJ392906 AWF392906 BGB392906 BPX392906 BZT392906 CJP392906 CTL392906 DDH392906 DND392906 DWZ392906 EGV392906 EQR392906 FAN392906 FKJ392906 FUF392906 GEB392906 GNX392906 GXT392906 HHP392906 HRL392906 IBH392906 ILD392906 IUZ392906 JEV392906 JOR392906 JYN392906 KIJ392906 KSF392906 LCB392906 LLX392906 LVT392906 MFP392906 MPL392906 MZH392906 NJD392906 NSZ392906 OCV392906 OMR392906 OWN392906 PGJ392906 PQF392906 QAB392906 QJX392906 QTT392906 RDP392906 RNL392906 RXH392906 SHD392906 SQZ392906 TAV392906 TKR392906 TUN392906 UEJ392906 UOF392906 UYB392906 VHX392906 VRT392906 WBP392906 WLL392906 WVH392906 C458442 IV458442 SR458442 ACN458442 AMJ458442 AWF458442 BGB458442 BPX458442 BZT458442 CJP458442 CTL458442 DDH458442 DND458442 DWZ458442 EGV458442 EQR458442 FAN458442 FKJ458442 FUF458442 GEB458442 GNX458442 GXT458442 HHP458442 HRL458442 IBH458442 ILD458442 IUZ458442 JEV458442 JOR458442 JYN458442 KIJ458442 KSF458442 LCB458442 LLX458442 LVT458442 MFP458442 MPL458442 MZH458442 NJD458442 NSZ458442 OCV458442 OMR458442 OWN458442 PGJ458442 PQF458442 QAB458442 QJX458442 QTT458442 RDP458442 RNL458442 RXH458442 SHD458442 SQZ458442 TAV458442 TKR458442 TUN458442 UEJ458442 UOF458442 UYB458442 VHX458442 VRT458442 WBP458442 WLL458442 WVH458442 C523978 IV523978 SR523978 ACN523978 AMJ523978 AWF523978 BGB523978 BPX523978 BZT523978 CJP523978 CTL523978 DDH523978 DND523978 DWZ523978 EGV523978 EQR523978 FAN523978 FKJ523978 FUF523978 GEB523978 GNX523978 GXT523978 HHP523978 HRL523978 IBH523978 ILD523978 IUZ523978 JEV523978 JOR523978 JYN523978 KIJ523978 KSF523978 LCB523978 LLX523978 LVT523978 MFP523978 MPL523978 MZH523978 NJD523978 NSZ523978 OCV523978 OMR523978 OWN523978 PGJ523978 PQF523978 QAB523978 QJX523978 QTT523978 RDP523978 RNL523978 RXH523978 SHD523978 SQZ523978 TAV523978 TKR523978 TUN523978 UEJ523978 UOF523978 UYB523978 VHX523978 VRT523978 WBP523978 WLL523978 WVH523978 C589514 IV589514 SR589514 ACN589514 AMJ589514 AWF589514 BGB589514 BPX589514 BZT589514 CJP589514 CTL589514 DDH589514 DND589514 DWZ589514 EGV589514 EQR589514 FAN589514 FKJ589514 FUF589514 GEB589514 GNX589514 GXT589514 HHP589514 HRL589514 IBH589514 ILD589514 IUZ589514 JEV589514 JOR589514 JYN589514 KIJ589514 KSF589514 LCB589514 LLX589514 LVT589514 MFP589514 MPL589514 MZH589514 NJD589514 NSZ589514 OCV589514 OMR589514 OWN589514 PGJ589514 PQF589514 QAB589514 QJX589514 QTT589514 RDP589514 RNL589514 RXH589514 SHD589514 SQZ589514 TAV589514 TKR589514 TUN589514 UEJ589514 UOF589514 UYB589514 VHX589514 VRT589514 WBP589514 WLL589514 WVH589514 C655050 IV655050 SR655050 ACN655050 AMJ655050 AWF655050 BGB655050 BPX655050 BZT655050 CJP655050 CTL655050 DDH655050 DND655050 DWZ655050 EGV655050 EQR655050 FAN655050 FKJ655050 FUF655050 GEB655050 GNX655050 GXT655050 HHP655050 HRL655050 IBH655050 ILD655050 IUZ655050 JEV655050 JOR655050 JYN655050 KIJ655050 KSF655050 LCB655050 LLX655050 LVT655050 MFP655050 MPL655050 MZH655050 NJD655050 NSZ655050 OCV655050 OMR655050 OWN655050 PGJ655050 PQF655050 QAB655050 QJX655050 QTT655050 RDP655050 RNL655050 RXH655050 SHD655050 SQZ655050 TAV655050 TKR655050 TUN655050 UEJ655050 UOF655050 UYB655050 VHX655050 VRT655050 WBP655050 WLL655050 WVH655050 C720586 IV720586 SR720586 ACN720586 AMJ720586 AWF720586 BGB720586 BPX720586 BZT720586 CJP720586 CTL720586 DDH720586 DND720586 DWZ720586 EGV720586 EQR720586 FAN720586 FKJ720586 FUF720586 GEB720586 GNX720586 GXT720586 HHP720586 HRL720586 IBH720586 ILD720586 IUZ720586 JEV720586 JOR720586 JYN720586 KIJ720586 KSF720586 LCB720586 LLX720586 LVT720586 MFP720586 MPL720586 MZH720586 NJD720586 NSZ720586 OCV720586 OMR720586 OWN720586 PGJ720586 PQF720586 QAB720586 QJX720586 QTT720586 RDP720586 RNL720586 RXH720586 SHD720586 SQZ720586 TAV720586 TKR720586 TUN720586 UEJ720586 UOF720586 UYB720586 VHX720586 VRT720586 WBP720586 WLL720586 WVH720586 C786122 IV786122 SR786122 ACN786122 AMJ786122 AWF786122 BGB786122 BPX786122 BZT786122 CJP786122 CTL786122 DDH786122 DND786122 DWZ786122 EGV786122 EQR786122 FAN786122 FKJ786122 FUF786122 GEB786122 GNX786122 GXT786122 HHP786122 HRL786122 IBH786122 ILD786122 IUZ786122 JEV786122 JOR786122 JYN786122 KIJ786122 KSF786122 LCB786122 LLX786122 LVT786122 MFP786122 MPL786122 MZH786122 NJD786122 NSZ786122 OCV786122 OMR786122 OWN786122 PGJ786122 PQF786122 QAB786122 QJX786122 QTT786122 RDP786122 RNL786122 RXH786122 SHD786122 SQZ786122 TAV786122 TKR786122 TUN786122 UEJ786122 UOF786122 UYB786122 VHX786122 VRT786122 WBP786122 WLL786122 WVH786122 C851658 IV851658 SR851658 ACN851658 AMJ851658 AWF851658 BGB851658 BPX851658 BZT851658 CJP851658 CTL851658 DDH851658 DND851658 DWZ851658 EGV851658 EQR851658 FAN851658 FKJ851658 FUF851658 GEB851658 GNX851658 GXT851658 HHP851658 HRL851658 IBH851658 ILD851658 IUZ851658 JEV851658 JOR851658 JYN851658 KIJ851658 KSF851658 LCB851658 LLX851658 LVT851658 MFP851658 MPL851658 MZH851658 NJD851658 NSZ851658 OCV851658 OMR851658 OWN851658 PGJ851658 PQF851658 QAB851658 QJX851658 QTT851658 RDP851658 RNL851658 RXH851658 SHD851658 SQZ851658 TAV851658 TKR851658 TUN851658 UEJ851658 UOF851658 UYB851658 VHX851658 VRT851658 WBP851658 WLL851658 WVH851658 C917194 IV917194 SR917194 ACN917194 AMJ917194 AWF917194 BGB917194 BPX917194 BZT917194 CJP917194 CTL917194 DDH917194 DND917194 DWZ917194 EGV917194 EQR917194 FAN917194 FKJ917194 FUF917194 GEB917194 GNX917194 GXT917194 HHP917194 HRL917194 IBH917194 ILD917194 IUZ917194 JEV917194 JOR917194 JYN917194 KIJ917194 KSF917194 LCB917194 LLX917194 LVT917194 MFP917194 MPL917194 MZH917194 NJD917194 NSZ917194 OCV917194 OMR917194 OWN917194 PGJ917194 PQF917194 QAB917194 QJX917194 QTT917194 RDP917194 RNL917194 RXH917194 SHD917194 SQZ917194 TAV917194 TKR917194 TUN917194 UEJ917194 UOF917194 UYB917194 VHX917194 VRT917194 WBP917194 WLL917194 WVH917194 C982730 IV982730 SR982730 ACN982730 AMJ982730 AWF982730 BGB982730 BPX982730 BZT982730 CJP982730 CTL982730 DDH982730 DND982730 DWZ982730 EGV982730 EQR982730 FAN982730 FKJ982730 FUF982730 GEB982730 GNX982730 GXT982730 HHP982730 HRL982730 IBH982730 ILD982730 IUZ982730 JEV982730 JOR982730 JYN982730 KIJ982730 KSF982730 LCB982730 LLX982730 LVT982730 MFP982730 MPL982730 MZH982730 NJD982730 NSZ982730 OCV982730 OMR982730 OWN982730 PGJ982730 PQF982730 QAB982730 QJX982730 QTT982730 RDP982730 RNL982730 RXH982730 SHD982730 SQZ982730 TAV982730 TKR982730 TUN982730 UEJ982730 UOF982730 UYB982730 VHX982730 VRT982730 WBP98273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730 A65226 IS65226 SO65226 ACK65226 AMG65226 AWC65226 BFY65226 BPU65226 BZQ65226 CJM65226 CTI65226 DDE65226 DNA65226 DWW65226 EGS65226 EQO65226 FAK65226 FKG65226 FUC65226 GDY65226 GNU65226 GXQ65226 HHM65226 HRI65226 IBE65226 ILA65226 IUW65226 JES65226 JOO65226 JYK65226 KIG65226 KSC65226 LBY65226 LLU65226 LVQ65226 MFM65226 MPI65226 MZE65226 NJA65226 NSW65226 OCS65226 OMO65226 OWK65226 PGG65226 PQC65226 PZY65226 QJU65226 QTQ65226 RDM65226 RNI65226 RXE65226 SHA65226 SQW65226 TAS65226 TKO65226 TUK65226 UEG65226 UOC65226 UXY65226 VHU65226 VRQ65226 WBM65226 WLI65226 WVE65226 A130762 IS130762 SO130762 ACK130762 AMG130762 AWC130762 BFY130762 BPU130762 BZQ130762 CJM130762 CTI130762 DDE130762 DNA130762 DWW130762 EGS130762 EQO130762 FAK130762 FKG130762 FUC130762 GDY130762 GNU130762 GXQ130762 HHM130762 HRI130762 IBE130762 ILA130762 IUW130762 JES130762 JOO130762 JYK130762 KIG130762 KSC130762 LBY130762 LLU130762 LVQ130762 MFM130762 MPI130762 MZE130762 NJA130762 NSW130762 OCS130762 OMO130762 OWK130762 PGG130762 PQC130762 PZY130762 QJU130762 QTQ130762 RDM130762 RNI130762 RXE130762 SHA130762 SQW130762 TAS130762 TKO130762 TUK130762 UEG130762 UOC130762 UXY130762 VHU130762 VRQ130762 WBM130762 WLI130762 WVE130762 A196298 IS196298 SO196298 ACK196298 AMG196298 AWC196298 BFY196298 BPU196298 BZQ196298 CJM196298 CTI196298 DDE196298 DNA196298 DWW196298 EGS196298 EQO196298 FAK196298 FKG196298 FUC196298 GDY196298 GNU196298 GXQ196298 HHM196298 HRI196298 IBE196298 ILA196298 IUW196298 JES196298 JOO196298 JYK196298 KIG196298 KSC196298 LBY196298 LLU196298 LVQ196298 MFM196298 MPI196298 MZE196298 NJA196298 NSW196298 OCS196298 OMO196298 OWK196298 PGG196298 PQC196298 PZY196298 QJU196298 QTQ196298 RDM196298 RNI196298 RXE196298 SHA196298 SQW196298 TAS196298 TKO196298 TUK196298 UEG196298 UOC196298 UXY196298 VHU196298 VRQ196298 WBM196298 WLI196298 WVE196298 A261834 IS261834 SO261834 ACK261834 AMG261834 AWC261834 BFY261834 BPU261834 BZQ261834 CJM261834 CTI261834 DDE261834 DNA261834 DWW261834 EGS261834 EQO261834 FAK261834 FKG261834 FUC261834 GDY261834 GNU261834 GXQ261834 HHM261834 HRI261834 IBE261834 ILA261834 IUW261834 JES261834 JOO261834 JYK261834 KIG261834 KSC261834 LBY261834 LLU261834 LVQ261834 MFM261834 MPI261834 MZE261834 NJA261834 NSW261834 OCS261834 OMO261834 OWK261834 PGG261834 PQC261834 PZY261834 QJU261834 QTQ261834 RDM261834 RNI261834 RXE261834 SHA261834 SQW261834 TAS261834 TKO261834 TUK261834 UEG261834 UOC261834 UXY261834 VHU261834 VRQ261834 WBM261834 WLI261834 WVE261834 A327370 IS327370 SO327370 ACK327370 AMG327370 AWC327370 BFY327370 BPU327370 BZQ327370 CJM327370 CTI327370 DDE327370 DNA327370 DWW327370 EGS327370 EQO327370 FAK327370 FKG327370 FUC327370 GDY327370 GNU327370 GXQ327370 HHM327370 HRI327370 IBE327370 ILA327370 IUW327370 JES327370 JOO327370 JYK327370 KIG327370 KSC327370 LBY327370 LLU327370 LVQ327370 MFM327370 MPI327370 MZE327370 NJA327370 NSW327370 OCS327370 OMO327370 OWK327370 PGG327370 PQC327370 PZY327370 QJU327370 QTQ327370 RDM327370 RNI327370 RXE327370 SHA327370 SQW327370 TAS327370 TKO327370 TUK327370 UEG327370 UOC327370 UXY327370 VHU327370 VRQ327370 WBM327370 WLI327370 WVE327370 A392906 IS392906 SO392906 ACK392906 AMG392906 AWC392906 BFY392906 BPU392906 BZQ392906 CJM392906 CTI392906 DDE392906 DNA392906 DWW392906 EGS392906 EQO392906 FAK392906 FKG392906 FUC392906 GDY392906 GNU392906 GXQ392906 HHM392906 HRI392906 IBE392906 ILA392906 IUW392906 JES392906 JOO392906 JYK392906 KIG392906 KSC392906 LBY392906 LLU392906 LVQ392906 MFM392906 MPI392906 MZE392906 NJA392906 NSW392906 OCS392906 OMO392906 OWK392906 PGG392906 PQC392906 PZY392906 QJU392906 QTQ392906 RDM392906 RNI392906 RXE392906 SHA392906 SQW392906 TAS392906 TKO392906 TUK392906 UEG392906 UOC392906 UXY392906 VHU392906 VRQ392906 WBM392906 WLI392906 WVE392906 A458442 IS458442 SO458442 ACK458442 AMG458442 AWC458442 BFY458442 BPU458442 BZQ458442 CJM458442 CTI458442 DDE458442 DNA458442 DWW458442 EGS458442 EQO458442 FAK458442 FKG458442 FUC458442 GDY458442 GNU458442 GXQ458442 HHM458442 HRI458442 IBE458442 ILA458442 IUW458442 JES458442 JOO458442 JYK458442 KIG458442 KSC458442 LBY458442 LLU458442 LVQ458442 MFM458442 MPI458442 MZE458442 NJA458442 NSW458442 OCS458442 OMO458442 OWK458442 PGG458442 PQC458442 PZY458442 QJU458442 QTQ458442 RDM458442 RNI458442 RXE458442 SHA458442 SQW458442 TAS458442 TKO458442 TUK458442 UEG458442 UOC458442 UXY458442 VHU458442 VRQ458442 WBM458442 WLI458442 WVE458442 A523978 IS523978 SO523978 ACK523978 AMG523978 AWC523978 BFY523978 BPU523978 BZQ523978 CJM523978 CTI523978 DDE523978 DNA523978 DWW523978 EGS523978 EQO523978 FAK523978 FKG523978 FUC523978 GDY523978 GNU523978 GXQ523978 HHM523978 HRI523978 IBE523978 ILA523978 IUW523978 JES523978 JOO523978 JYK523978 KIG523978 KSC523978 LBY523978 LLU523978 LVQ523978 MFM523978 MPI523978 MZE523978 NJA523978 NSW523978 OCS523978 OMO523978 OWK523978 PGG523978 PQC523978 PZY523978 QJU523978 QTQ523978 RDM523978 RNI523978 RXE523978 SHA523978 SQW523978 TAS523978 TKO523978 TUK523978 UEG523978 UOC523978 UXY523978 VHU523978 VRQ523978 WBM523978 WLI523978 WVE523978 A589514 IS589514 SO589514 ACK589514 AMG589514 AWC589514 BFY589514 BPU589514 BZQ589514 CJM589514 CTI589514 DDE589514 DNA589514 DWW589514 EGS589514 EQO589514 FAK589514 FKG589514 FUC589514 GDY589514 GNU589514 GXQ589514 HHM589514 HRI589514 IBE589514 ILA589514 IUW589514 JES589514 JOO589514 JYK589514 KIG589514 KSC589514 LBY589514 LLU589514 LVQ589514 MFM589514 MPI589514 MZE589514 NJA589514 NSW589514 OCS589514 OMO589514 OWK589514 PGG589514 PQC589514 PZY589514 QJU589514 QTQ589514 RDM589514 RNI589514 RXE589514 SHA589514 SQW589514 TAS589514 TKO589514 TUK589514 UEG589514 UOC589514 UXY589514 VHU589514 VRQ589514 WBM589514 WLI589514 WVE589514 A655050 IS655050 SO655050 ACK655050 AMG655050 AWC655050 BFY655050 BPU655050 BZQ655050 CJM655050 CTI655050 DDE655050 DNA655050 DWW655050 EGS655050 EQO655050 FAK655050 FKG655050 FUC655050 GDY655050 GNU655050 GXQ655050 HHM655050 HRI655050 IBE655050 ILA655050 IUW655050 JES655050 JOO655050 JYK655050 KIG655050 KSC655050 LBY655050 LLU655050 LVQ655050 MFM655050 MPI655050 MZE655050 NJA655050 NSW655050 OCS655050 OMO655050 OWK655050 PGG655050 PQC655050 PZY655050 QJU655050 QTQ655050 RDM655050 RNI655050 RXE655050 SHA655050 SQW655050 TAS655050 TKO655050 TUK655050 UEG655050 UOC655050 UXY655050 VHU655050 VRQ655050 WBM655050 WLI655050 WVE655050 A720586 IS720586 SO720586 ACK720586 AMG720586 AWC720586 BFY720586 BPU720586 BZQ720586 CJM720586 CTI720586 DDE720586 DNA720586 DWW720586 EGS720586 EQO720586 FAK720586 FKG720586 FUC720586 GDY720586 GNU720586 GXQ720586 HHM720586 HRI720586 IBE720586 ILA720586 IUW720586 JES720586 JOO720586 JYK720586 KIG720586 KSC720586 LBY720586 LLU720586 LVQ720586 MFM720586 MPI720586 MZE720586 NJA720586 NSW720586 OCS720586 OMO720586 OWK720586 PGG720586 PQC720586 PZY720586 QJU720586 QTQ720586 RDM720586 RNI720586 RXE720586 SHA720586 SQW720586 TAS720586 TKO720586 TUK720586 UEG720586 UOC720586 UXY720586 VHU720586 VRQ720586 WBM720586 WLI720586 WVE720586 A786122 IS786122 SO786122 ACK786122 AMG786122 AWC786122 BFY786122 BPU786122 BZQ786122 CJM786122 CTI786122 DDE786122 DNA786122 DWW786122 EGS786122 EQO786122 FAK786122 FKG786122 FUC786122 GDY786122 GNU786122 GXQ786122 HHM786122 HRI786122 IBE786122 ILA786122 IUW786122 JES786122 JOO786122 JYK786122 KIG786122 KSC786122 LBY786122 LLU786122 LVQ786122 MFM786122 MPI786122 MZE786122 NJA786122 NSW786122 OCS786122 OMO786122 OWK786122 PGG786122 PQC786122 PZY786122 QJU786122 QTQ786122 RDM786122 RNI786122 RXE786122 SHA786122 SQW786122 TAS786122 TKO786122 TUK786122 UEG786122 UOC786122 UXY786122 VHU786122 VRQ786122 WBM786122 WLI786122 WVE786122 A851658 IS851658 SO851658 ACK851658 AMG851658 AWC851658 BFY851658 BPU851658 BZQ851658 CJM851658 CTI851658 DDE851658 DNA851658 DWW851658 EGS851658 EQO851658 FAK851658 FKG851658 FUC851658 GDY851658 GNU851658 GXQ851658 HHM851658 HRI851658 IBE851658 ILA851658 IUW851658 JES851658 JOO851658 JYK851658 KIG851658 KSC851658 LBY851658 LLU851658 LVQ851658 MFM851658 MPI851658 MZE851658 NJA851658 NSW851658 OCS851658 OMO851658 OWK851658 PGG851658 PQC851658 PZY851658 QJU851658 QTQ851658 RDM851658 RNI851658 RXE851658 SHA851658 SQW851658 TAS851658 TKO851658 TUK851658 UEG851658 UOC851658 UXY851658 VHU851658 VRQ851658 WBM851658 WLI851658 WVE851658 A917194 IS917194 SO917194 ACK917194 AMG917194 AWC917194 BFY917194 BPU917194 BZQ917194 CJM917194 CTI917194 DDE917194 DNA917194 DWW917194 EGS917194 EQO917194 FAK917194 FKG917194 FUC917194 GDY917194 GNU917194 GXQ917194 HHM917194 HRI917194 IBE917194 ILA917194 IUW917194 JES917194 JOO917194 JYK917194 KIG917194 KSC917194 LBY917194 LLU917194 LVQ917194 MFM917194 MPI917194 MZE917194 NJA917194 NSW917194 OCS917194 OMO917194 OWK917194 PGG917194 PQC917194 PZY917194 QJU917194 QTQ917194 RDM917194 RNI917194 RXE917194 SHA917194 SQW917194 TAS917194 TKO917194 TUK917194 UEG917194 UOC917194 UXY917194 VHU917194 VRQ917194 WBM917194 WLI917194 WVE917194 A982730 IS982730 SO982730 ACK982730 AMG982730 AWC982730 BFY982730 BPU982730 BZQ982730 CJM982730 CTI982730 DDE982730 DNA982730 DWW982730 EGS982730 EQO982730 FAK982730 FKG982730 FUC982730 GDY982730 GNU982730 GXQ982730 HHM982730 HRI982730 IBE982730 ILA982730 IUW982730 JES982730 JOO982730 JYK982730 KIG982730 KSC982730 LBY982730 LLU982730 LVQ982730 MFM982730 MPI982730 MZE982730 NJA982730 NSW982730 OCS982730 OMO982730 OWK982730 PGG982730 PQC982730 PZY982730 QJU982730 QTQ982730 RDM982730 RNI982730 RXE982730 SHA982730 SQW982730 TAS982730 TKO982730 TUK982730 UEG982730 UOC982730 UXY982730 VHU982730 VRQ982730 WBM982730 WLI98273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E6" sqref="E6"/>
    </sheetView>
  </sheetViews>
  <sheetFormatPr baseColWidth="10" defaultRowHeight="15.75" x14ac:dyDescent="0.25"/>
  <cols>
    <col min="1" max="1" width="24.85546875" style="113" customWidth="1"/>
    <col min="2" max="2" width="55.5703125" style="113" customWidth="1"/>
    <col min="3" max="3" width="41.28515625" style="113" customWidth="1"/>
    <col min="4" max="4" width="29.42578125" style="113" customWidth="1"/>
    <col min="5" max="5" width="29.140625" style="113" customWidth="1"/>
    <col min="6" max="16384" width="11.42578125" style="67"/>
  </cols>
  <sheetData>
    <row r="1" spans="1:5" x14ac:dyDescent="0.25">
      <c r="A1" s="249" t="s">
        <v>86</v>
      </c>
      <c r="B1" s="250"/>
      <c r="C1" s="250"/>
      <c r="D1" s="250"/>
      <c r="E1" s="89"/>
    </row>
    <row r="2" spans="1:5" ht="27.75" customHeight="1" x14ac:dyDescent="0.25">
      <c r="A2" s="90"/>
      <c r="B2" s="251" t="s">
        <v>72</v>
      </c>
      <c r="C2" s="251"/>
      <c r="D2" s="251"/>
      <c r="E2" s="91"/>
    </row>
    <row r="3" spans="1:5" ht="21" customHeight="1" x14ac:dyDescent="0.25">
      <c r="A3" s="92"/>
      <c r="B3" s="251" t="s">
        <v>137</v>
      </c>
      <c r="C3" s="251"/>
      <c r="D3" s="251"/>
      <c r="E3" s="93"/>
    </row>
    <row r="4" spans="1:5" thickBot="1" x14ac:dyDescent="0.3">
      <c r="A4" s="94"/>
      <c r="B4" s="95"/>
      <c r="C4" s="95"/>
      <c r="D4" s="95"/>
      <c r="E4" s="96"/>
    </row>
    <row r="5" spans="1:5" ht="26.25" customHeight="1" thickBot="1" x14ac:dyDescent="0.3">
      <c r="A5" s="94"/>
      <c r="B5" s="97" t="s">
        <v>73</v>
      </c>
      <c r="C5" s="252" t="s">
        <v>194</v>
      </c>
      <c r="D5" s="253"/>
      <c r="E5" s="96"/>
    </row>
    <row r="6" spans="1:5" ht="27.75" customHeight="1" thickBot="1" x14ac:dyDescent="0.3">
      <c r="A6" s="94"/>
      <c r="B6" s="119" t="s">
        <v>74</v>
      </c>
      <c r="C6" s="254" t="s">
        <v>195</v>
      </c>
      <c r="D6" s="255"/>
      <c r="E6" s="96"/>
    </row>
    <row r="7" spans="1:5" ht="29.25" customHeight="1" thickBot="1" x14ac:dyDescent="0.3">
      <c r="A7" s="94"/>
      <c r="B7" s="119" t="s">
        <v>138</v>
      </c>
      <c r="C7" s="258" t="s">
        <v>139</v>
      </c>
      <c r="D7" s="259"/>
      <c r="E7" s="96"/>
    </row>
    <row r="8" spans="1:5" ht="16.5" thickBot="1" x14ac:dyDescent="0.3">
      <c r="A8" s="94"/>
      <c r="B8" s="120">
        <v>3</v>
      </c>
      <c r="C8" s="256">
        <v>927771658</v>
      </c>
      <c r="D8" s="257"/>
      <c r="E8" s="96"/>
    </row>
    <row r="9" spans="1:5" ht="23.25" customHeight="1" thickBot="1" x14ac:dyDescent="0.3">
      <c r="A9" s="94"/>
      <c r="B9" s="120" t="s">
        <v>140</v>
      </c>
      <c r="C9" s="256"/>
      <c r="D9" s="257"/>
      <c r="E9" s="96"/>
    </row>
    <row r="10" spans="1:5" ht="26.25" customHeight="1" thickBot="1" x14ac:dyDescent="0.3">
      <c r="A10" s="94"/>
      <c r="B10" s="120" t="s">
        <v>140</v>
      </c>
      <c r="C10" s="256"/>
      <c r="D10" s="257"/>
      <c r="E10" s="96"/>
    </row>
    <row r="11" spans="1:5" ht="21.75" customHeight="1" thickBot="1" x14ac:dyDescent="0.3">
      <c r="A11" s="94"/>
      <c r="B11" s="120" t="s">
        <v>140</v>
      </c>
      <c r="C11" s="256"/>
      <c r="D11" s="257"/>
      <c r="E11" s="96"/>
    </row>
    <row r="12" spans="1:5" ht="32.25" thickBot="1" x14ac:dyDescent="0.3">
      <c r="A12" s="94"/>
      <c r="B12" s="121" t="s">
        <v>141</v>
      </c>
      <c r="C12" s="256">
        <f>SUM(C8:D11)</f>
        <v>927771658</v>
      </c>
      <c r="D12" s="257"/>
      <c r="E12" s="96"/>
    </row>
    <row r="13" spans="1:5" ht="48" thickBot="1" x14ac:dyDescent="0.3">
      <c r="A13" s="94"/>
      <c r="B13" s="121" t="s">
        <v>142</v>
      </c>
      <c r="C13" s="256">
        <f>+C12/616000</f>
        <v>1506.1228214285713</v>
      </c>
      <c r="D13" s="257"/>
      <c r="E13" s="96"/>
    </row>
    <row r="14" spans="1:5" ht="24.75" customHeight="1" x14ac:dyDescent="0.25">
      <c r="A14" s="94"/>
      <c r="B14" s="95"/>
      <c r="C14" s="98"/>
      <c r="D14" s="99"/>
      <c r="E14" s="96"/>
    </row>
    <row r="15" spans="1:5" ht="28.5" customHeight="1" thickBot="1" x14ac:dyDescent="0.3">
      <c r="A15" s="94"/>
      <c r="B15" s="95" t="s">
        <v>143</v>
      </c>
      <c r="C15" s="98"/>
      <c r="D15" s="99"/>
      <c r="E15" s="96"/>
    </row>
    <row r="16" spans="1:5" ht="27" customHeight="1" x14ac:dyDescent="0.25">
      <c r="A16" s="94"/>
      <c r="B16" s="100" t="s">
        <v>75</v>
      </c>
      <c r="C16" s="101">
        <v>23902744108</v>
      </c>
      <c r="D16" s="102"/>
      <c r="E16" s="96"/>
    </row>
    <row r="17" spans="1:6" ht="28.5" customHeight="1" x14ac:dyDescent="0.25">
      <c r="A17" s="94"/>
      <c r="B17" s="94" t="s">
        <v>76</v>
      </c>
      <c r="C17" s="103">
        <v>43165493613</v>
      </c>
      <c r="D17" s="96"/>
      <c r="E17" s="96"/>
    </row>
    <row r="18" spans="1:6" ht="15" x14ac:dyDescent="0.25">
      <c r="A18" s="94"/>
      <c r="B18" s="94" t="s">
        <v>77</v>
      </c>
      <c r="C18" s="103">
        <v>13060332516</v>
      </c>
      <c r="D18" s="96"/>
      <c r="E18" s="96"/>
    </row>
    <row r="19" spans="1:6" ht="27" customHeight="1" thickBot="1" x14ac:dyDescent="0.3">
      <c r="A19" s="94"/>
      <c r="B19" s="104" t="s">
        <v>78</v>
      </c>
      <c r="C19" s="105">
        <v>14560332516</v>
      </c>
      <c r="D19" s="106"/>
      <c r="E19" s="96"/>
    </row>
    <row r="20" spans="1:6" ht="27" customHeight="1" thickBot="1" x14ac:dyDescent="0.3">
      <c r="A20" s="94"/>
      <c r="B20" s="240" t="s">
        <v>79</v>
      </c>
      <c r="C20" s="241"/>
      <c r="D20" s="242"/>
      <c r="E20" s="96"/>
    </row>
    <row r="21" spans="1:6" ht="16.5" thickBot="1" x14ac:dyDescent="0.3">
      <c r="A21" s="94"/>
      <c r="B21" s="240" t="s">
        <v>80</v>
      </c>
      <c r="C21" s="241"/>
      <c r="D21" s="242"/>
      <c r="E21" s="96"/>
    </row>
    <row r="22" spans="1:6" x14ac:dyDescent="0.25">
      <c r="A22" s="94"/>
      <c r="B22" s="107" t="s">
        <v>144</v>
      </c>
      <c r="C22" s="138">
        <f>+C16/C18</f>
        <v>1.8301788318725529</v>
      </c>
      <c r="D22" s="99" t="s">
        <v>196</v>
      </c>
      <c r="E22" s="96"/>
    </row>
    <row r="23" spans="1:6" ht="16.5" thickBot="1" x14ac:dyDescent="0.3">
      <c r="A23" s="94"/>
      <c r="B23" s="131" t="s">
        <v>81</v>
      </c>
      <c r="C23" s="139">
        <f>+C19/C17</f>
        <v>0.33731416687923421</v>
      </c>
      <c r="D23" s="108" t="s">
        <v>196</v>
      </c>
      <c r="E23" s="96"/>
    </row>
    <row r="24" spans="1:6" ht="16.5" thickBot="1" x14ac:dyDescent="0.3">
      <c r="A24" s="94"/>
      <c r="B24" s="109"/>
      <c r="C24" s="110"/>
      <c r="D24" s="95"/>
      <c r="E24" s="111"/>
    </row>
    <row r="25" spans="1:6" x14ac:dyDescent="0.25">
      <c r="A25" s="243"/>
      <c r="B25" s="244" t="s">
        <v>82</v>
      </c>
      <c r="C25" s="246" t="s">
        <v>197</v>
      </c>
      <c r="D25" s="247"/>
      <c r="E25" s="248"/>
      <c r="F25" s="237"/>
    </row>
    <row r="26" spans="1:6" ht="16.5" thickBot="1" x14ac:dyDescent="0.3">
      <c r="A26" s="243"/>
      <c r="B26" s="245"/>
      <c r="C26" s="238" t="s">
        <v>83</v>
      </c>
      <c r="D26" s="239"/>
      <c r="E26" s="248"/>
      <c r="F26" s="237"/>
    </row>
    <row r="27" spans="1:6" thickBot="1" x14ac:dyDescent="0.3">
      <c r="A27" s="104"/>
      <c r="B27" s="112"/>
      <c r="C27" s="112"/>
      <c r="D27" s="112"/>
      <c r="E27" s="106"/>
      <c r="F27" s="88"/>
    </row>
    <row r="28" spans="1:6" x14ac:dyDescent="0.25">
      <c r="B28" s="114" t="s">
        <v>145</v>
      </c>
    </row>
  </sheetData>
  <sheetProtection algorithmName="SHA-512" hashValue="+p5pL43dkLElihcwH3S88xek3cgbq8CG6aw4FZaQTdx0QCvOLYfKSIIppd+arLHExvu2kNyPeqIYAJX3Zgm8TA==" saltValue="oXEDvrV+RKVxz6bSiHHZcg==" spinCount="100000" sheet="1" objects="1" scenarios="1"/>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2014-12-10T21:57:47Z</dcterms:modified>
</cp:coreProperties>
</file>